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Marcela Delgado\Downloads\"/>
    </mc:Choice>
  </mc:AlternateContent>
  <xr:revisionPtr revIDLastSave="0" documentId="13_ncr:1_{4450621D-FCE6-4577-943B-AC6E5D5DA719}" xr6:coauthVersionLast="47" xr6:coauthVersionMax="47" xr10:uidLastSave="{00000000-0000-0000-0000-000000000000}"/>
  <bookViews>
    <workbookView xWindow="-110" yWindow="-110" windowWidth="19420" windowHeight="10420" tabRatio="816" activeTab="2" xr2:uid="{00000000-000D-0000-FFFF-FFFF00000000}"/>
  </bookViews>
  <sheets>
    <sheet name="1 Direccionamiento Estratégico" sheetId="9" r:id="rId1"/>
    <sheet name="2 Servicio a la ciudadanía" sheetId="1" r:id="rId2"/>
    <sheet name="3 Comunicación E" sheetId="8" r:id="rId3"/>
    <sheet name="4 Gestión del Conocimiento" sheetId="6" r:id="rId4"/>
    <sheet name="5 Gestión TICS" sheetId="7" r:id="rId5"/>
    <sheet name="Datos" sheetId="4" state="hidden" r:id="rId6"/>
  </sheets>
  <externalReferences>
    <externalReference r:id="rId7"/>
    <externalReference r:id="rId8"/>
    <externalReference r:id="rId9"/>
    <externalReference r:id="rId10"/>
  </externalReferences>
  <definedNames>
    <definedName name="_xlnm.Print_Area" localSheetId="0">'1 Direccionamiento Estratégico'!$A$1:$AG$22</definedName>
    <definedName name="_xlnm.Print_Area" localSheetId="1">'2 Servicio a la ciudadanía'!$A$1:$AG$22</definedName>
    <definedName name="_xlnm.Print_Area" localSheetId="2">'3 Comunicación E'!$A$1:$AG$22</definedName>
    <definedName name="_xlnm.Print_Area" localSheetId="3">'4 Gestión del Conocimiento'!$A$1:$AG$22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H16" i="1" s="1"/>
  <c r="L22" i="1"/>
  <c r="L21" i="1"/>
  <c r="L20" i="1"/>
  <c r="L19" i="1"/>
  <c r="L18" i="1"/>
  <c r="L17" i="1"/>
  <c r="L16" i="1"/>
  <c r="M16" i="1" l="1"/>
  <c r="M19" i="1" s="1"/>
  <c r="O19" i="1" s="1"/>
  <c r="Q19" i="1" s="1"/>
  <c r="R16" i="1" s="1"/>
  <c r="S16" i="1" s="1"/>
  <c r="T16" i="1" s="1"/>
  <c r="P16" i="1" l="1"/>
  <c r="O16" i="1"/>
</calcChain>
</file>

<file path=xl/sharedStrings.xml><?xml version="1.0" encoding="utf-8"?>
<sst xmlns="http://schemas.openxmlformats.org/spreadsheetml/2006/main" count="578" uniqueCount="206">
  <si>
    <t>DIRECCIONAMIENTO ESTRATÉGICO</t>
  </si>
  <si>
    <t>CÓDIGO</t>
  </si>
  <si>
    <t>E-DES-FT-020</t>
  </si>
  <si>
    <t>VERSIÓN</t>
  </si>
  <si>
    <t>02</t>
  </si>
  <si>
    <t>MAPA DE RIESGOS DE CORRUPCIÓN</t>
  </si>
  <si>
    <t>PÁGINA</t>
  </si>
  <si>
    <t xml:space="preserve">1 de 1 </t>
  </si>
  <si>
    <t>VIGENTE DESDE</t>
  </si>
  <si>
    <t>PROCESO</t>
  </si>
  <si>
    <t>SERVICIO A LA CIUDADANÍA</t>
  </si>
  <si>
    <t>FECHA DE ACTUALIZACIÓN</t>
  </si>
  <si>
    <t>OBJETIVO DEL PROCESO</t>
  </si>
  <si>
    <t>Desarrollar acciones orientadas a la prestación de un servicio amable, respetuoso, digno, humano e incluyente a la ciudadanía; orientando y divulgando de manera ágil, eficiente y efectiva, los servicios y el modelo pedagógico del IDIPRON y  direccionando oportunamente los requerimientos ciudadanos, para lograr una ciudadanía satisfecha con el servicio y la atención que se prestada por el proceso.</t>
  </si>
  <si>
    <t>FORMULACIÓN</t>
  </si>
  <si>
    <t>1 SEGUIMIENTO</t>
  </si>
  <si>
    <t>2 SEGUIMIENTO</t>
  </si>
  <si>
    <t>3 SEGUIMIENTO</t>
  </si>
  <si>
    <t>ALCANCE DEL PROCESO</t>
  </si>
  <si>
    <t xml:space="preserve">Inicia con la identificación de las necesidades de los usuarios así como las especificaciones y requisitos del servicio, incluye la divulgación de los eventos y proyectos de la entidad, la administración del Sistema de peticiones, quejas, reclamos,  sugerencias y denuncias en el Instituto, el seguimiento a las respuestas ciudadanas y finaliza con los ciudadanos orientados y la evaluación de la satisfacción en la prestación de los servicios todo teniendo en cuenta el cumplimiento de los protocolos de atención establecidos en la entidad. </t>
  </si>
  <si>
    <t>X</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</si>
  <si>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</si>
  <si>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</si>
  <si>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</si>
  <si>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</si>
  <si>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</si>
  <si>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</si>
  <si>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</si>
  <si>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</si>
  <si>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</si>
  <si>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</si>
  <si>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</si>
  <si>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</si>
  <si>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</si>
  <si>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</si>
  <si>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</si>
  <si>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</si>
  <si>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</si>
  <si>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</si>
  <si>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</si>
  <si>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</si>
  <si>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</si>
  <si>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PROBABILIDAD RESIDUAL</t>
  </si>
  <si>
    <t>ZONA DE RIESGO RESIDUAL</t>
  </si>
  <si>
    <t>OPCIÓN DE MANEJO</t>
  </si>
  <si>
    <t>ACCIONES DE CONTINGENCIA EN CASO DE MATERIALIZACIÓN DEL RIESGO</t>
  </si>
  <si>
    <t>ACCIONESPARA EL FORTALECIMIENTO DE LOS CONTROLES</t>
  </si>
  <si>
    <t>PROBABILIDAD INHERENTE</t>
  </si>
  <si>
    <t>IMPACTO INHERENTE</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</si>
  <si>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</si>
  <si>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</si>
  <si>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</si>
  <si>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</si>
  <si>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</si>
  <si>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</si>
  <si>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</si>
  <si>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</si>
  <si>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</si>
  <si>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</si>
  <si>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 xml:space="preserve">La información se encuentra disponible en un equipo y es vulnerable a ser modificada por un tercero.
Omisión en los tiempos de respuesta </t>
  </si>
  <si>
    <t>Entrega o divulgación de la información de los beneficiarios del Instituto por parte de los servidores del proceso Servicio a la Ciudadanía a un tercero para beneficio propio o de terceros ajenos a la Entidad</t>
  </si>
  <si>
    <t>Perdida de información
Demandas a la entidad
Procesos disciplinarios</t>
  </si>
  <si>
    <t>MUY BAJA</t>
  </si>
  <si>
    <t>MODERADO</t>
  </si>
  <si>
    <t>1. El responsable del Servicio a la Ciudadanía, cada vez que se inicia un contrato de prestación de servicios o se vincula un funcionario de planta al grupo de servicio a la ciudadanía, verifica que hayan firmado el acuerdo de confidencialidad, en donde se especifica el compromiso de los servidores frente a la no divulgación de la información que se maneja en el proceso. Adicionalmente se informan las sanciones a las que se ven expuestos en caso de infringir este requisito
2.  El responsable del Servicio a la Ciudadanía realiza jornadas de inducción y reinducción cada vez que es requerido en donde se especifica la prohibición de la entrega o divulgación de información del área a terceros.</t>
  </si>
  <si>
    <t>¿Existe un responsable asignado a la ejecución del control?</t>
  </si>
  <si>
    <t>ASIGNADO</t>
  </si>
  <si>
    <t>FUERTE (SIEMPRE SE EJECUTA)</t>
  </si>
  <si>
    <t>DIRECTAMENTE</t>
  </si>
  <si>
    <t>REDUCIR EL RIESGO</t>
  </si>
  <si>
    <t>Informar a la ofcina de Control Disciplinario Interno para su conocimiento y gestión.
Realizar reinducción a todo el equipo del proceso de Servicio a la Ciudadanía</t>
  </si>
  <si>
    <t xml:space="preserve">Incluir dentro del ejercicio de Cliente Incógnito semestral que se realiza a los servidores de Servicio a la Ciudadanía, preguntas relacionada con  la información personal de los beneficiarios con el fin de determinar que el lineamiento de no divulgar la información viene siendo aplicado. </t>
  </si>
  <si>
    <t>01 de junio a 30 de diciembre de 2024</t>
  </si>
  <si>
    <t>Control No. 1: Durante el primer cuatrimestre del año se aplicó el control de firma de los acuerdos de confidencialidad de los cinco (5) servidores que desarrollan sus obligaciones contractuales en el proceso Servicio a la Ciudadanía, adicionalmente se realizó reunión con los integrantes del equipo en la cual se recomendó no suministrar información de caracter reservado de los beneficarios, servidores del Instituto y ciudadanía en general. 
Control No. 2: Se realizó una jornada de capacitación el día 24 de abril de 2024 con los integrantes del equipo Servicio a la Ciudadanía, en la cual se recomendó no suministrar información de caracter reservado de los beneficarios, servidores del Instituto y ciudadanía en general.</t>
  </si>
  <si>
    <t>La acción de fortalecimiento establecida iniciará a partir del mes de junio de 2024</t>
  </si>
  <si>
    <r>
      <rPr>
        <b/>
        <u/>
        <sz val="10"/>
        <color rgb="FF000000"/>
        <rFont val="Times New Roman"/>
      </rPr>
      <t xml:space="preserve">Control N°1: </t>
    </r>
    <r>
      <rPr>
        <sz val="10"/>
        <color rgb="FF000000"/>
        <rFont val="Times New Roman"/>
      </rPr>
      <t xml:space="preserve">Se verifica la aplicación del control con la firma de los acuerdos de confidencialidad de cinco(5) personas que ingresan al proceso de Servicio a la Ciudadanía
</t>
    </r>
    <r>
      <rPr>
        <b/>
        <u/>
        <sz val="10"/>
        <color rgb="FF000000"/>
        <rFont val="Times New Roman"/>
      </rPr>
      <t xml:space="preserve">Control N°2: </t>
    </r>
    <r>
      <rPr>
        <sz val="10"/>
        <color rgb="FF000000"/>
        <rFont val="Times New Roman"/>
      </rPr>
      <t xml:space="preserve">Se evidencia la aplicación del control con el acta de la reunion de 24/04/2024  en la que se socializó lo establecido en el acuerdo de confidencialidad y no divulgación de información.
</t>
    </r>
    <r>
      <rPr>
        <b/>
        <u/>
        <sz val="10"/>
        <color rgb="FF000000"/>
        <rFont val="Times New Roman"/>
      </rPr>
      <t xml:space="preserve">Acciones de Fortalecimiento: </t>
    </r>
    <r>
      <rPr>
        <sz val="10"/>
        <color rgb="FF000000"/>
        <rFont val="Times New Roman"/>
      </rPr>
      <t>Para este periodo no se requiere la aplicación de la acción de fortalecimiento</t>
    </r>
  </si>
  <si>
    <r>
      <rPr>
        <b/>
        <sz val="12"/>
        <color rgb="FF000000"/>
        <rFont val="Calibri"/>
      </rPr>
      <t>Control 1:</t>
    </r>
    <r>
      <rPr>
        <sz val="12"/>
        <color rgb="FF000000"/>
        <rFont val="Calibri"/>
      </rPr>
      <t xml:space="preserve"> Se evidenció la ejecución de la actividad de control
</t>
    </r>
    <r>
      <rPr>
        <b/>
        <sz val="12"/>
        <color rgb="FF000000"/>
        <rFont val="Calibri"/>
      </rPr>
      <t>Control 2:</t>
    </r>
    <r>
      <rPr>
        <sz val="12"/>
        <color rgb="FF000000"/>
        <rFont val="Calibri"/>
      </rPr>
      <t xml:space="preserve"> Se evidenció la ejecución de la actividad de control
</t>
    </r>
    <r>
      <rPr>
        <b/>
        <sz val="12"/>
        <color rgb="FF000000"/>
        <rFont val="Calibri"/>
      </rPr>
      <t>Acciones de fortalecimiento</t>
    </r>
    <r>
      <rPr>
        <sz val="12"/>
        <color rgb="FF000000"/>
        <rFont val="Calibri"/>
      </rPr>
      <t xml:space="preserve">: No aplica para el período.
</t>
    </r>
    <r>
      <rPr>
        <b/>
        <sz val="12"/>
        <color rgb="FF000000"/>
        <rFont val="Calibri"/>
      </rPr>
      <t>Materialización del riesgo:</t>
    </r>
    <r>
      <rPr>
        <sz val="12"/>
        <color rgb="FF000000"/>
        <rFont val="Calibri"/>
      </rPr>
      <t xml:space="preserve"> No se reportan eventos de materialización
</t>
    </r>
    <r>
      <rPr>
        <b/>
        <sz val="12"/>
        <color rgb="FF000000"/>
        <rFont val="Calibri"/>
      </rPr>
      <t>Recomendaciones:</t>
    </r>
    <r>
      <rPr>
        <sz val="12"/>
        <color rgb="FF000000"/>
        <rFont val="Calibri"/>
      </rPr>
      <t xml:space="preserve"> Se sugiere revisar la descripción del riesgo ya que hace referencia a una situación en la que se afecte la confidencialidad de la información mas que al uso del poder para desviar la gestión hacia un interés particular; tampoco es clara la relación entre las causas y la actividad de control.
</t>
    </r>
  </si>
  <si>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</si>
  <si>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</si>
  <si>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</si>
  <si>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</si>
  <si>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</si>
  <si>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</si>
  <si>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</si>
  <si>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</si>
  <si>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PRODUCTO O REGISTRO QUE QUEDA DE LA EJECUCIÓN DE LAS ACCIONES PARA FORTALECER EL RIESGO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</si>
  <si>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</si>
  <si>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</si>
  <si>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</si>
  <si>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SE RESUELVEN OPORTUNAMENTE</t>
  </si>
  <si>
    <t>NO</t>
  </si>
  <si>
    <t>Formato de Cliente Incógnito</t>
  </si>
  <si>
    <t>¿Se deja evidencia o rastro de la ejecución del control que permita a cualquier tercero con la evidencia llegar a la misma conclusión?</t>
  </si>
  <si>
    <t>COMPLETA</t>
  </si>
  <si>
    <t>CONDICIONES RIESGO INHERENTE</t>
  </si>
  <si>
    <t>Asignado</t>
  </si>
  <si>
    <t>No Asignado</t>
  </si>
  <si>
    <t>MUY BAJA - MODERADO</t>
  </si>
  <si>
    <t>Adecuado</t>
  </si>
  <si>
    <t>Inadecuado</t>
  </si>
  <si>
    <t>BAJA</t>
  </si>
  <si>
    <t>MAYOR</t>
  </si>
  <si>
    <t>MUY BAJA - MAYOR</t>
  </si>
  <si>
    <t>ALTO</t>
  </si>
  <si>
    <t>Inoportuna</t>
  </si>
  <si>
    <t>MEDIA</t>
  </si>
  <si>
    <t>CATASTRÓFICO</t>
  </si>
  <si>
    <t>MUY BAJA - CATASTRÓFICO</t>
  </si>
  <si>
    <t>EXTREMO</t>
  </si>
  <si>
    <t>Prevenir</t>
  </si>
  <si>
    <t>Detectar</t>
  </si>
  <si>
    <t>No es un control</t>
  </si>
  <si>
    <t>ALTA</t>
  </si>
  <si>
    <t>BAJA - MODERADO</t>
  </si>
  <si>
    <t>Confiable</t>
  </si>
  <si>
    <t>No Confiable</t>
  </si>
  <si>
    <t>MUY ALTA</t>
  </si>
  <si>
    <t>BAJA - MAYOR</t>
  </si>
  <si>
    <t>Se investigan y resuelven oportunamente</t>
  </si>
  <si>
    <t>No se investigan, ni resuelven oportunamente</t>
  </si>
  <si>
    <t>BAJA - CATASTRÓFICO</t>
  </si>
  <si>
    <t>Completa</t>
  </si>
  <si>
    <t>Incopleta</t>
  </si>
  <si>
    <t>No existe</t>
  </si>
  <si>
    <t>Opciones de Manejo</t>
  </si>
  <si>
    <t>MEDIA - MODERADO</t>
  </si>
  <si>
    <t>MEDIA - MAYOR</t>
  </si>
  <si>
    <t>MEDIA - CATASTRÓFICO</t>
  </si>
  <si>
    <t>EVITAR EL RIESGO</t>
  </si>
  <si>
    <t>ALTA - MODERADO</t>
  </si>
  <si>
    <t>ALTA - MAYOR</t>
  </si>
  <si>
    <t>ALTA - CATASTRÓFICO</t>
  </si>
  <si>
    <t>MUY ALTA - MODERADO</t>
  </si>
  <si>
    <t>MUY ALTA - MAYOR</t>
  </si>
  <si>
    <t>SI</t>
  </si>
  <si>
    <t>MUY ALTA - CATASTRÓFICO</t>
  </si>
  <si>
    <t>GESTION DEL CONOCIMIENTO Y LA INNOVACIÓN</t>
  </si>
  <si>
    <t>Consolidar el ciclo del conocimiento y la innovación mediante el desarrollo de acciones, mecanismos e instrumentos que permitan mejorar la prestación de los servicios sociales a los grupos de valor</t>
  </si>
  <si>
    <t>Inicia con la generación y producción del conocimiento, el desarrollo de herramientas para su uso y apropiación y finaliza con la cultura de compartir y difundir el conocimiento que posibilite la toma de decisiones basado en evidencias.</t>
  </si>
  <si>
    <t>Uso indebido de la información sensible del Instituto (estudios o trabajos de investigación) por parte de servidores con nivel jerárquico alto o no, con el fin de favorecer intereses particulares de terceros.</t>
  </si>
  <si>
    <t>La persona que coordina el proceso de Gestión del Conocimiento, es el único autorizado para la entrega de información o estudios que se encuentren en desarrollo, cada vez que recibe una solicitud de información, verifica que sea el área la responsable de entregar la misma, revisa que  la información a entregar corresponda a la solicitada  y gestiona su  envío a través de correo electrónico institucional,</t>
  </si>
  <si>
    <t>FUERTE (Siempre se Ejecuta)</t>
  </si>
  <si>
    <t xml:space="preserve">Alertar a las personas y/o equipos que estén involucrados, mediante llamada telefónica y envío de correo electrónico informando respecto de la situación presentada.  </t>
  </si>
  <si>
    <t>Revisar que todos los servidors y funcionario que laboran en el proceso de gestion del conocimiento y la innovación hayan firmado un acuerdo de confidencialidad de la información</t>
  </si>
  <si>
    <t>01/01/2024 al 31/12/2024</t>
  </si>
  <si>
    <t>Los contratistas responden a la minuta generada y cargada como documento de contrato en la plataforma de contratación Secop II que incluye el acuerdo de confidencialidad de la información referente al proceso de Gestión del conocimiento y la innovación (Cláusula 5ta, numeral 7) entre la Entidad y la persona contratada. La firma del contrato en la plataforma supone la aceptación de las obligaciones sujetas a este.</t>
  </si>
  <si>
    <t>FUERTE</t>
  </si>
  <si>
    <t>listados de asistencia</t>
  </si>
  <si>
    <t>Existencia de intereses personales, políticos, entre otros, que puedan incidir en la entrega y manipulación de la información.      
Falta de supervisión en el desarrollo de los estudios y/o trabajos de investigación.    
Falta de seguimiento a la toma de decisiones basadas en la información proporcionada.
Falta de principios éticos en las personas que producen la información, a quienes se les entrega y/o a quien hace seguimiento a la información en un nivel jerárquico superior. 
Negligencia en la custodia de la información.</t>
  </si>
  <si>
    <t xml:space="preserve">
Pérdida de credibilidad institucional.
Demandas a la entidad.
Poner en riesgo la integridad de las personas que forman parte del Área y/o de las fuentes de información externas.
Afectación de la imagen institucional y del cumplimiento de la misión.
Pérdida de confianza en la entidad por parte de las fuentes externas que entregan información al Área de Investigación.</t>
  </si>
  <si>
    <t xml:space="preserve">Se asignó un responsable con la autoridad adecuada para la ejecución del control de manera oportuna, preventiva, con fuentes confiables, investigando y resolviendo a fondo de acuerdo con la minuta registrada en la plataforma Secop II como documento de contrato (Claúsula 5ta, numeral 14).
</t>
  </si>
  <si>
    <r>
      <rPr>
        <u/>
        <sz val="10"/>
        <color rgb="FF000000"/>
        <rFont val="Times New Roman"/>
      </rPr>
      <t>Control N°1:</t>
    </r>
    <r>
      <rPr>
        <sz val="10"/>
        <color rgb="FF000000"/>
        <rFont val="Times New Roman"/>
      </rPr>
      <t xml:space="preserve">  Se verifica la aplicación del control con la asignación del responsable. No se identifica para el periodo entrega de información
</t>
    </r>
    <r>
      <rPr>
        <u/>
        <sz val="10"/>
        <color rgb="FF000000"/>
        <rFont val="Times New Roman"/>
      </rPr>
      <t xml:space="preserve">
Acciones de fortalecimiento: Se identifica la aplicación de la acción de fortalecimiento con la evidencia aportada</t>
    </r>
  </si>
  <si>
    <r>
      <rPr>
        <b/>
        <sz val="10"/>
        <color rgb="FF000000"/>
        <rFont val="Times New Roman"/>
      </rPr>
      <t xml:space="preserve">CONTROL 1
</t>
    </r>
    <r>
      <rPr>
        <sz val="10"/>
        <color rgb="FF000000"/>
        <rFont val="Times New Roman"/>
      </rPr>
      <t xml:space="preserve">La evidencia aportada no permite verificar ejecución de la actividad de control, porque el soporte aportado corresponde a una minuta de contrato y las acciones a implementar indican la verificación del área responsable, la revisión de la información a entregar y la gestión del envío de la información, por medio del correo institucional. 
</t>
    </r>
    <r>
      <rPr>
        <b/>
        <sz val="10"/>
        <color rgb="FF000000"/>
        <rFont val="Times New Roman"/>
      </rPr>
      <t xml:space="preserve">RECOMENDACIÓN
</t>
    </r>
    <r>
      <rPr>
        <sz val="10"/>
        <color rgb="FF000000"/>
        <rFont val="Times New Roman"/>
      </rPr>
      <t xml:space="preserve">Se recomienda mejorar la evidencia, donde se demuestre la trazabilidad del proceso desde la verificación inicial, pasando por la revisión y llegando a la gestión del envío de la información. Asegurando así una gestión eficiente y transparente del flujo de la información.
</t>
    </r>
    <r>
      <rPr>
        <b/>
        <sz val="10"/>
        <color rgb="FF000000"/>
        <rFont val="Times New Roman"/>
      </rPr>
      <t xml:space="preserve">ACCIÓN DE FORTALECIMIENTO:
</t>
    </r>
    <r>
      <rPr>
        <sz val="10"/>
        <color rgb="FF000000"/>
        <rFont val="Times New Roman"/>
      </rPr>
      <t xml:space="preserve">La evidencia aportada no permite verificar ejecución de la actividad, debido a que no es coherente con la actividad a realizar; una vez que el soporte aportado corresponde a una minuta de contrato y las acciones a implementar indican la revisión del acuerdo de confidencialidad de la información, en los servidores y funcionarios que laboran en el proceso de gestión del conocimiento y la innovación
</t>
    </r>
  </si>
  <si>
    <t>GESTION DE TICS</t>
  </si>
  <si>
    <t>Garantizar la implementación, administración y prestación de los servicios para la optimización de las herramientas informáticas, actividades de mantenimiento preventivo y correctivo de los activos de información, plataforma de comunicaciones y desarrollo de aplicaciones a la medida, así como salvaguardar la información en sus criterios de confidencialidad, integridad y disponibilidad con el fin de garantizar la ejecución de los servicios informáticos que aporten al cumplimiento de la misión del Instituto.</t>
  </si>
  <si>
    <t>Inicia con el diagnóstico de necesidades en los recursos de tecnologías de información (hardware, software y datos), elaboración del plan estratégico de TICS y solicitud de los servicios y finaliza con la adopción de buenas prácticas que permiten controlar el adecuado procesamiento de la información del Instituto en sus criterios de confidencialidad, integridad y disponibilidad</t>
  </si>
  <si>
    <t>OBSERVACIONES OFICINA DE CONTROL INTERNO</t>
  </si>
  <si>
    <t>Debilidad en el monitoreo y seguimiento a las actividades de manipulación de equipos.</t>
  </si>
  <si>
    <t>Sustracción de equipos o partes de los equipos de tecnología por parte de los servidores públicos del IDIPRON o colaboradores de la Oficina de Tecnologías de la Información y las Comunicaciones para beneficio propio o de un tercero.</t>
  </si>
  <si>
    <t>Afectación en la disponibilidad de recursos e información  y/o servicios de la red de datos.</t>
  </si>
  <si>
    <t>Para los equipos de computo conectados a la red institucional (LAN), el Software ARANDA genera una alarma cuando se sustrae el disco duro de un equipo, enviando correo electrónico a la cuenta alarmasaranda@idipron.gov.co informando sobre la novedad presentada. En caso de que la novedad no corresponda a una situación programada por la Oficina de Tics, el responsable procede a informar al Jefe de la Oficina de Tecnologías y Comunicaciones.
El Jefe de la Oficina de Tics verifica, al menos una vez al año, que se cuente con una poliza de seguro todo riesgo daño material  que repone a la entidad los equipos sustraidos en caso de hurto, daño o pérdida.
Los técnicos encargados de llevar a cabo el mantenimiento de los equipos de cómputo, Cada vez que se realiza un mantenimiento preventivo o correctivo  aplica el formato Lista de Chequeo para mantenimiento y Soporte de Equipos Tecnológicos E-GTIC-FT-03 verificando entre otras cosas que el equipo cuente con guaya de seguridad y comprobando la configuración de hardware y software; de acuerdo con los resultados se  actualiza la hoja de vida de los equipos</t>
  </si>
  <si>
    <t>Verificar y hacer informe técnico de los equipos afectados a quien lo solicite con el fin de gestionar con la aseguradora.
Informar a la Oficina Juridica para que inicie los procedimientos para la denuncia ante las autoridades</t>
  </si>
  <si>
    <t>Realizar la revisión y ajuste del formato Lista de Chequeo para mantenimiento y Soporte de Equipos Tecnológicos E-GTIC-FT-03 incluyendo un espacio para la verificación de la instalación de la guaya de seguridad, así como ajustar la columna revisado de acuerdo con las opciones de la lista de chequeo.</t>
  </si>
  <si>
    <t>01/03/2024 a 30/04/2024</t>
  </si>
  <si>
    <t xml:space="preserve">Control No. 1: Durante el periodo evaluado no se presentó ningún evento de sustracción del disco duro que haya generado la emisión de alarmas.
Control 2: Se verificó la existencia y vigencia de la póliza de seguridad para para los equipos de cómputo y se encontró que existe una Póliza Todo Riesgo Daño Material No 2202223003495, emitida por la firma Mapfre Seguros Generales de Colombia S.A, vigencia desde las 00:00 Horas del 01 de diciembre de 2023 hasta las 00:00 Horas del 29 de mayo de 2024.
Control 3: En el mes de enero de 2024 se elaboró el cronograma de Mantenimiento Preventivo Primer Trimestre 2024, el cual se envió a las diferentes Sedes, Upi’s y Comedores. En dichos mantenimientos se verificó que el 100% de los equipos cuentan con guaya de seguridad, para lo cual el Ingeniero encargado de coordinar esta actividad realizó un informe consolidado parcial con la ejecución de dichos mantenimientos de acuerdo con el cronograma de trabajo, en el cual se incluye que se procedió por parte de los Técnicos con la verificación de la instalación de las guayas de seguridad en los equipos de cómputo, para lo cual se adjuntan dichos informes.
</t>
  </si>
  <si>
    <t>Se llevó a cabo la revisión y ajuste del formato para mantenimiento y Soporte de Equipos Tecnológicos E-GTIC-FT-03. 
Se anexa correo solicitando revisión y aprobación a la Oficina asesora de planeación.</t>
  </si>
  <si>
    <t xml:space="preserve">control 1: No se presentan acciones desde el proceso 
Control 2: Se revisan las evidencias adjuntas sin embargo los formatos no coinciden con los mencionados en el control. 
Después de revisar el procedimiento de la oficina de tics para la solicitud de servicios tecnológicos el formato E-GTIC-FT-03. se solicita sea eliminado por obsolescencia. en este sentido se solcita sea revisado el riesgo para modificar los formatos para seguimiento y control del riesgo.
 </t>
  </si>
  <si>
    <t xml:space="preserve">Control 1: No se aporto evidencia que de cuenta de la ejecución de la actividad de control, en donde el proceso indica que durante el periodo evaluado no se presentó ningún evento de sustracción del disco duro que haya generado la emisión de alarmas.
Control 2: Se evidencia la ejecución de la actividad del control con la poliza TRMP 2202223003495.
Control 3: Se evidencia la ejecución de la actividad del control con los mantenimientos preventivos llevados a cabo en 12 UPIS, en formato REGISTRO DE SOPORTE TECNICO DE HADWARE Y SOFWARE COD. E-GTIC-FT-05, sin embargo no se anexa evidencia de la aplicación del formato  lista de chequeo para mantenimiento y Soporte de Equipos Tecnológicos E-GTIC-FT-03 como lo establece la actividad de control
Acccion de fortalecimiento: se evidencio la ejecución de la acción de fortalecimiento con el correo solicitando revisión y aprobación a la Oficina asesora de planeación del formato lista de chequeo para mantenimiento y Soporte de Equipos Tecnológicos E-GTIC-FT-03. 
</t>
  </si>
  <si>
    <t>Formato Ajustado</t>
  </si>
  <si>
    <t>No se reporta materialización del riesgo</t>
  </si>
  <si>
    <t>Política de comunicaciones revisada y actualizada</t>
  </si>
  <si>
    <r>
      <rPr>
        <b/>
        <sz val="10"/>
        <color rgb="FF000000"/>
        <rFont val="Times New Roman"/>
      </rPr>
      <t>Acción de fortalecimiento:</t>
    </r>
    <r>
      <rPr>
        <sz val="10"/>
        <color rgb="FF000000"/>
        <rFont val="Times New Roman"/>
      </rPr>
      <t xml:space="preserve"> Se evidencia que, durante el periodo evaluado se realizó la acción de fortalecimiento propuesta por el proceso.</t>
    </r>
  </si>
  <si>
    <r>
      <rPr>
        <b/>
        <sz val="10"/>
        <color rgb="FF000000"/>
        <rFont val="Times New Roman"/>
      </rPr>
      <t>Control No. 1:</t>
    </r>
    <r>
      <rPr>
        <sz val="10"/>
        <color rgb="FF000000"/>
        <rFont val="Times New Roman"/>
      </rPr>
      <t xml:space="preserve"> Se evidenció la ejecución de la actividad de control</t>
    </r>
  </si>
  <si>
    <r>
      <rPr>
        <b/>
        <u/>
        <sz val="10"/>
        <color rgb="FF000000"/>
        <rFont val="Times New Roman"/>
      </rPr>
      <t xml:space="preserve">Control N°1: </t>
    </r>
    <r>
      <rPr>
        <sz val="10"/>
        <color rgb="FF000000"/>
        <rFont val="Times New Roman"/>
      </rPr>
      <t xml:space="preserve">Se verifica la aplicación del control establecido, con la firma de los acuerdos de confidencialidad de nueve (9) contratistas de la Oficina Asesora de Comunicaciones
</t>
    </r>
    <r>
      <rPr>
        <b/>
        <u/>
        <sz val="10"/>
        <color rgb="FF000000"/>
        <rFont val="Times New Roman"/>
      </rPr>
      <t>Control N°2:</t>
    </r>
    <r>
      <rPr>
        <u/>
        <sz val="10"/>
        <color rgb="FF000000"/>
        <rFont val="Times New Roman"/>
      </rPr>
      <t xml:space="preserve"> </t>
    </r>
    <r>
      <rPr>
        <sz val="10"/>
        <color rgb="FF000000"/>
        <rFont val="Times New Roman"/>
      </rPr>
      <t xml:space="preserve">Se evidencia el control aplicado de acuerdo a lo definido, con las solicitudes de publicación de información en página web a través del formato  E-COE-FT-007. 
</t>
    </r>
    <r>
      <rPr>
        <b/>
        <u/>
        <sz val="10"/>
        <color rgb="FF000000"/>
        <rFont val="Times New Roman"/>
      </rPr>
      <t>Acciones de Fortalecimiento:</t>
    </r>
    <r>
      <rPr>
        <u/>
        <sz val="10"/>
        <color rgb="FF000000"/>
        <rFont val="Times New Roman"/>
      </rPr>
      <t xml:space="preserve"> </t>
    </r>
    <r>
      <rPr>
        <sz val="10"/>
        <color rgb="FF000000"/>
        <rFont val="Times New Roman"/>
      </rPr>
      <t>Se verifica la divulgación de la Oficina Asesora de Comunicaciones a todas la dependencias, de la información relacionada con los parámetros exigidos para publicación de informació en página web, mencionando el formato E-COE-FT-007  (M)</t>
    </r>
  </si>
  <si>
    <t xml:space="preserve">
Se envía correo masivo desde la Oficina Asesora de Comunicaciones el día 12 de marzo de 2024 para dar a conocer las políticas de operación de la OAC relacionadas con las publicaciones de la información contempladas en el Manual de Comunicaciones, Política de Comunicaciones y Caracterización del Proceso. 
Se envía correo masivo desde la Oficina Asesora de Comunicaciones el día 14 de marzo de 2024 para dar a conocer los Formatos de Publicación y Solicitud de la OAC.</t>
  </si>
  <si>
    <t xml:space="preserve">Riesgo 1: 
Control 1: 
La Oficina Asesora de Comunicaciones adjunta los formatos de confiabilidad de nueve (9) contratistas los cuales se firmaron durante este periodo, de esta manera, se da cumplimiento a la acción. 
Control 2: 
La Oficina Asesora de Comunicaciones adjunta las solicitudes de publicación de información en la página web de la Entidad que se han recibido, se da cumplimiento a la acción. 
</t>
  </si>
  <si>
    <t>01/03/2024
al 
30/11/2024</t>
  </si>
  <si>
    <t>Implementar una estrategia de comunicación para recordar a todas las dependencias que la OAC es la única oficina autorizada para divulgar información realacionada con la Gestión Instituciona e  informar que la OAC exigirá para toda solicitud de publicación de información el formato E-COE-FT-007</t>
  </si>
  <si>
    <t>Contrarestar el efecto de la información manipulada o alterada con pronunciamientos oficiales en  los medios propios y externos, masivos, alternativos y digitales identificados por el proceso</t>
  </si>
  <si>
    <t>1. El funcionario o contratista de la Oficina Asesora de Comunicaciones al inicio del contrato de cada uno de los contratistas que formarán parte del proceso, revisa que se haya firmado el acuerdo de confidencialidad. En caso de detectar que alguno de los contratistas no cuenta con el documento firmado, se realiza la entrega y firma del documento.
2. El o la funcionaria o contratista de la Oficina Asesora de Comunicaciones, cada vez que se reciba una solicitud de publicación de información en la página web de la entidad verifica que la solicitud incluya el Formato de Publicación E-COE-FT-007 debidamente diligenciado y si se encuentra correcto envía la solicitud a el o la WEB MASTER para que realice la publicación.</t>
  </si>
  <si>
    <t xml:space="preserve">Pérdidad de credibilidad
Afectación de la reputación de la entidad
Propiciar situaciones de crisis
Desinformación en los grupos de valor del Instituto
</t>
  </si>
  <si>
    <t xml:space="preserve">Manipulación o alteración de la información asociada a la gestión de la Entidad por parte de los servidores que participan en la Gestión de las Comunicaciones del Instituto, para beneficio propio o de un tercero.  </t>
  </si>
  <si>
    <t>Incumplimiento de los lineamientos relacionados con la gestión de las comunicaciones</t>
  </si>
  <si>
    <t>OBSERVACIONES OFICINA
 DE   CONTROL INTERNO</t>
  </si>
  <si>
    <t>Inicia con la identificación de la información a transmitir de la entidad, desarrollo de directrices de identidad visual y culmina con la divulgación y /o socialización interna o externamente. **</t>
  </si>
  <si>
    <t>Desarrollar una estrategia de comunicación que busca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así como, el desarrollo de directrices de identidad visual del IDIPRON, garantizando un adecuado flujo de comunicación con el público externo e interno. ***</t>
  </si>
  <si>
    <t>COMUNICACION ESTRATÉGICA</t>
  </si>
  <si>
    <t>PLANEACIÓN</t>
  </si>
  <si>
    <t>Definir los lineamientos y estrategias que orienten la gestión del IDIPRON, mediante la formulación, despliegue y seguimiento de la plataforma estratégica a través de modelos de gestión, planes, programas y proyectos que permitan el cumplimiento de los objetivos institucionales, sectoriales y metas de gobierno.</t>
  </si>
  <si>
    <t>Inicia con la formulación de la plataforma estratégica de la Entidad, su seguimiento, evaluación y finaliza con la elaboración de planes para el mejoramiento de la gestión institucional</t>
  </si>
  <si>
    <t>Ausencia de controles para la verificación y validación de los datos suministrados
Presiones indebidas</t>
  </si>
  <si>
    <t xml:space="preserve">Ocultar o manipular la información relacionada con la formulación y  seguimiento a la planeación, proyectos de inversión o metas  establecidas en el Instituto  por parte de los funcionarios o contratistas de la Oficina Asesora de Planeación para beneficio propio o de un tercero </t>
  </si>
  <si>
    <t xml:space="preserve">Formulación de proyectos de inversión que no atiendan a las  necesidades reales de los beneficiarios
Toma de desiciones errada por parte de la alta dirección
Pérdida de credibilidad e imagen de la entidad
</t>
  </si>
  <si>
    <t xml:space="preserve">El Jefe de la Oficina Asesora de Planeación cada vez que se formula la planeación estratégica y los proyectos de inversión, realiza mesas de trabajo verificando que se inviten a los lideres de los procesos, jefes de oficina y sus equipos de trabajo con el fin de que sea un proceso participativo.
El funcionario o contratista encargado de hacer el seguimiento a la planeación, revisa que los datos de la consulta de Bogdata mensual conicida con la ejecución presupuestal por meta reportada en los informes de ejecución por parte de la administración de los proyectos de inversión y sube la información en el Sistema de Seguimiento de Proyectos de Inversión - SPI </t>
  </si>
  <si>
    <t>Se realiza la reformulación o seguimiento, se prepara la información y se emite un nuevo informe corrigiendo los datos emitidos inicalmente</t>
  </si>
  <si>
    <t>Revisar los lineamientos establecidos para realizar la formulación de la planeación frente a la aplicación de los mismos con la formulación de la nueva plataforma estratégica y sise considera  necesario ajustar los documentos del proceso</t>
  </si>
  <si>
    <t>01/05/2024 al 30/07/2024</t>
  </si>
  <si>
    <t xml:space="preserve">Control No. 1: El Control se ejecuta cada cuatro años cuando se formula la plataforma estratégica o en caso de que haya algun ajuste de fondo a la misma. En el periodo de enero a abril 2024 no fue necesario aplicar el control.
Control No. 2: Durante el periodo evaluado, enero a abril de 2024. se realizó la revisión de los datos de la consulta de bogdata contra la ejecución presupuestal y se subio esta información al sistema de seguimiento de proyectos de inversión SPI. Se adjuntan los informes SPI de los meses de enero, febrero, marzo y abril
</t>
  </si>
  <si>
    <t>La acción de fortalecimiento se encuentra en términos</t>
  </si>
  <si>
    <r>
      <rPr>
        <b/>
        <u/>
        <sz val="10"/>
        <color rgb="FF000000"/>
        <rFont val="Times New Roman"/>
      </rPr>
      <t>Control N°1:</t>
    </r>
    <r>
      <rPr>
        <sz val="10"/>
        <color rgb="FF000000"/>
        <rFont val="Times New Roman"/>
      </rPr>
      <t xml:space="preserve"> Para este periodo no se requiere la aplicación del control 
</t>
    </r>
    <r>
      <rPr>
        <b/>
        <u/>
        <sz val="10"/>
        <color rgb="FF000000"/>
        <rFont val="Times New Roman"/>
      </rPr>
      <t>Control No. 2:</t>
    </r>
    <r>
      <rPr>
        <sz val="10"/>
        <color rgb="FF000000"/>
        <rFont val="Times New Roman"/>
      </rPr>
      <t xml:space="preserve"> Se evidencia la aplicación del control con los reportes SPI de los meses de enero, febrero, marzo y abril
La acción de fortalecimiento se encuentra en términos</t>
    </r>
  </si>
  <si>
    <r>
      <rPr>
        <b/>
        <sz val="10"/>
        <color rgb="FF000000"/>
        <rFont val="Times New Roman"/>
      </rPr>
      <t>Control 1:</t>
    </r>
    <r>
      <rPr>
        <sz val="10"/>
        <color rgb="FF000000"/>
        <rFont val="Times New Roman"/>
      </rPr>
      <t xml:space="preserve"> Se reportó que durante este periodo no se dio aplicación a la actividad de control</t>
    </r>
  </si>
  <si>
    <r>
      <rPr>
        <b/>
        <sz val="10"/>
        <color rgb="FF000000"/>
        <rFont val="Times New Roman"/>
      </rPr>
      <t>Control 2:</t>
    </r>
    <r>
      <rPr>
        <sz val="10"/>
        <color rgb="FF000000"/>
        <rFont val="Times New Roman"/>
      </rPr>
      <t xml:space="preserve"> se evidenció la ejecución de la actividad de control</t>
    </r>
  </si>
  <si>
    <r>
      <rPr>
        <b/>
        <sz val="10"/>
        <color rgb="FF000000"/>
        <rFont val="Times New Roman"/>
      </rPr>
      <t>Acciones de Fortalecimiento:</t>
    </r>
    <r>
      <rPr>
        <sz val="10"/>
        <color rgb="FF000000"/>
        <rFont val="Times New Roman"/>
      </rPr>
      <t xml:space="preserve"> No se aportó evidencia que dé cuenta de la ejecución de la Acción de Fortalecimiento.</t>
    </r>
  </si>
  <si>
    <t>Actas de reunión / Documentos ajustados</t>
  </si>
  <si>
    <t>No se reporta materialización del riesgo.</t>
  </si>
  <si>
    <r>
      <rPr>
        <b/>
        <sz val="10"/>
        <color rgb="FF000000"/>
        <rFont val="Times New Roman"/>
      </rPr>
      <t xml:space="preserve">Control No. 2: </t>
    </r>
    <r>
      <rPr>
        <sz val="10"/>
        <color rgb="FF000000"/>
        <rFont val="Times New Roman"/>
        <family val="1"/>
      </rPr>
      <t>Se evidencio la ejecución de la actividad de control por parte del proceso, con la recepción de las solicitudes por parte de los procesos mediante el formato E-COE-FT-007, pero se detecta debilidades en las evidencias, ya que, algunos de estos formatos no corresponden con el vigente, así mismo, hay formatos que no se encuentran debidamente diligenciados con las firmas en otros espacios o las firmas de algunos de ellos no corresponden con el Vo.Bo. Subdirector (a), Gerente o Jefe de Oficina, como lo establece el formato. Se sugiere que se realice la verificación de los formatos recepcionados, a fin de solicitar la corrección en aquellos casos que lo ameriten antes de realizar la publicación.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</si>
</sst>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sz val="16"/>
      <color theme="1"/>
      <name val="Times New Roman"/>
      <family val="1"/>
    </font>
    <font>
      <b/>
      <sz val="20"/>
      <color theme="1"/>
      <name val="Times New Roman"/>
      <family val="1"/>
    </font>
    <font>
      <sz val="14"/>
      <color theme="1"/>
      <name val="Times New Roman"/>
      <family val="1"/>
    </font>
    <font>
      <sz val="14"/>
      <name val="Times New Roman"/>
      <family val="1"/>
    </font>
    <font>
      <sz val="12"/>
      <name val="Times New Roman"/>
      <family val="1"/>
    </font>
    <font>
      <sz val="10"/>
      <color rgb="FF000000"/>
      <name val="Times New Roman"/>
      <family val="1"/>
    </font>
    <font>
      <b/>
      <sz val="11"/>
      <color theme="1"/>
      <name val="Calibri"/>
      <family val="2"/>
      <scheme val="minor"/>
    </font>
    <font>
      <b/>
      <u/>
      <sz val="10"/>
      <color rgb="FF000000"/>
      <name val="Times New Roman"/>
    </font>
    <font>
      <sz val="10"/>
      <color rgb="FF000000"/>
      <name val="Times New Roman"/>
    </font>
    <font>
      <b/>
      <sz val="12"/>
      <color rgb="FF000000"/>
      <name val="Calibri"/>
    </font>
    <font>
      <sz val="12"/>
      <color rgb="FF000000"/>
      <name val="Calibri"/>
    </font>
    <font>
      <sz val="14"/>
      <color rgb="FF000000"/>
      <name val="Times New Roman"/>
      <family val="1"/>
    </font>
    <font>
      <sz val="12"/>
      <color rgb="FF000000"/>
      <name val="Times New Roman"/>
      <family val="1"/>
    </font>
    <font>
      <u/>
      <sz val="10"/>
      <color rgb="FF000000"/>
      <name val="Times New Roman"/>
    </font>
    <font>
      <b/>
      <sz val="10"/>
      <color rgb="FF000000"/>
      <name val="Times New Roman"/>
    </font>
    <font>
      <b/>
      <sz val="20"/>
      <color theme="1"/>
      <name val="Calibri"/>
      <family val="2"/>
      <scheme val="minor"/>
    </font>
    <font>
      <sz val="10"/>
      <color theme="0" tint="-0.34998626667073579"/>
      <name val="Times New Roman"/>
      <family val="1"/>
    </font>
    <font>
      <u/>
      <sz val="10"/>
      <color theme="1"/>
      <name val="Times New Roman"/>
      <family val="1"/>
    </font>
    <font>
      <sz val="14"/>
      <color rgb="FFFF0000"/>
      <name val="Times New Roman"/>
      <family val="1"/>
    </font>
    <font>
      <sz val="14"/>
      <color rgb="FF000000"/>
      <name val="Times New Roman"/>
    </font>
    <font>
      <u/>
      <sz val="14"/>
      <color theme="1"/>
      <name val="Times New Roman"/>
      <family val="1"/>
    </font>
    <font>
      <sz val="14"/>
      <color theme="1"/>
      <name val="Calibri"/>
      <family val="2"/>
      <scheme val="minor"/>
    </font>
    <font>
      <u/>
      <sz val="11"/>
      <color theme="1"/>
      <name val="Calibri"/>
      <family val="2"/>
      <scheme val="minor"/>
    </font>
    <font>
      <sz val="12"/>
      <color rgb="FF000000"/>
      <name val="Inherit"/>
      <charset val="1"/>
    </font>
    <font>
      <b/>
      <sz val="12"/>
      <color rgb="FF000000"/>
      <name val="Inherit"/>
      <charset val="1"/>
    </font>
    <font>
      <sz val="9"/>
      <color theme="1"/>
      <name val="Calibri"/>
      <family val="2"/>
      <scheme val="minor"/>
    </font>
    <font>
      <sz val="10"/>
      <color rgb="FF000000"/>
      <name val="Times New Roman"/>
      <family val="1"/>
      <charset val="1"/>
    </font>
    <font>
      <sz val="10"/>
      <name val="Times New Roman"/>
      <family val="1"/>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E2EFDA"/>
        <bgColor indexed="64"/>
      </patternFill>
    </fill>
    <fill>
      <patternFill patternType="solid">
        <fgColor rgb="FFFCE4D6"/>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FF"/>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medium">
        <color indexed="64"/>
      </bottom>
      <diagonal/>
    </border>
    <border>
      <left style="thin">
        <color rgb="FF000000"/>
      </left>
      <right style="medium">
        <color rgb="FF000000"/>
      </right>
      <top/>
      <bottom style="medium">
        <color rgb="FF000000"/>
      </bottom>
      <diagonal/>
    </border>
    <border>
      <left style="thin">
        <color indexed="64"/>
      </left>
      <right style="medium">
        <color indexed="64"/>
      </right>
      <top/>
      <bottom style="medium">
        <color rgb="FF000000"/>
      </bottom>
      <diagonal/>
    </border>
    <border>
      <left style="thin">
        <color indexed="64"/>
      </left>
      <right style="thin">
        <color indexed="64"/>
      </right>
      <top/>
      <bottom style="medium">
        <color rgb="FF000000"/>
      </bottom>
      <diagonal/>
    </border>
    <border>
      <left style="medium">
        <color indexed="64"/>
      </left>
      <right style="thin">
        <color indexed="64"/>
      </right>
      <top/>
      <bottom style="medium">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style="thin">
        <color rgb="FF000000"/>
      </top>
      <bottom/>
      <diagonal/>
    </border>
    <border>
      <left style="thin">
        <color indexed="64"/>
      </left>
      <right style="medium">
        <color indexed="64"/>
      </right>
      <top/>
      <bottom style="thin">
        <color rgb="FF000000"/>
      </bottom>
      <diagonal/>
    </border>
  </borders>
  <cellStyleXfs count="1">
    <xf numFmtId="0" fontId="0" fillId="0" borderId="0"/>
  </cellStyleXfs>
  <cellXfs count="277">
    <xf numFmtId="0" fontId="0" fillId="0" borderId="0" xfId="0"/>
    <xf numFmtId="0" fontId="2" fillId="0" borderId="0" xfId="0" applyFont="1"/>
    <xf numFmtId="0" fontId="1" fillId="0" borderId="0" xfId="0" applyFont="1"/>
    <xf numFmtId="0" fontId="4" fillId="3" borderId="10" xfId="0" applyFont="1" applyFill="1" applyBorder="1" applyAlignment="1">
      <alignment horizontal="center" vertical="center"/>
    </xf>
    <xf numFmtId="0" fontId="5" fillId="3" borderId="11" xfId="0" applyFont="1" applyFill="1" applyBorder="1" applyAlignment="1">
      <alignment horizontal="center" vertical="center" wrapText="1"/>
    </xf>
    <xf numFmtId="0" fontId="7" fillId="0" borderId="12" xfId="0" applyFont="1" applyBorder="1" applyAlignment="1">
      <alignment horizontal="justify" vertical="top" wrapText="1"/>
    </xf>
    <xf numFmtId="0" fontId="1" fillId="0" borderId="13" xfId="0" applyFont="1" applyBorder="1" applyAlignment="1" applyProtection="1">
      <alignment horizontal="center" vertical="center" wrapText="1"/>
      <protection locked="0"/>
    </xf>
    <xf numFmtId="1" fontId="7" fillId="0" borderId="13" xfId="0" applyNumberFormat="1" applyFont="1" applyBorder="1" applyAlignment="1">
      <alignment horizontal="center" vertical="center"/>
    </xf>
    <xf numFmtId="0" fontId="7" fillId="0" borderId="15" xfId="0" applyFont="1" applyBorder="1" applyAlignment="1">
      <alignment horizontal="justify" vertical="top" wrapText="1"/>
    </xf>
    <xf numFmtId="0" fontId="1" fillId="0" borderId="16" xfId="0" applyFont="1" applyBorder="1" applyAlignment="1" applyProtection="1">
      <alignment horizontal="center" vertical="center" wrapText="1"/>
      <protection locked="0"/>
    </xf>
    <xf numFmtId="1" fontId="7" fillId="0" borderId="16" xfId="0" applyNumberFormat="1" applyFont="1" applyBorder="1" applyAlignment="1">
      <alignment horizontal="center" vertical="center"/>
    </xf>
    <xf numFmtId="0" fontId="7" fillId="0" borderId="0" xfId="0" applyFont="1" applyAlignment="1">
      <alignment vertical="top" wrapText="1"/>
    </xf>
    <xf numFmtId="0" fontId="7" fillId="5" borderId="1" xfId="0" applyFont="1" applyFill="1" applyBorder="1" applyAlignment="1">
      <alignment horizontal="center" vertical="center" wrapText="1"/>
    </xf>
    <xf numFmtId="0" fontId="7" fillId="0" borderId="19" xfId="0" applyFont="1" applyBorder="1" applyAlignment="1">
      <alignment horizontal="justify" vertical="top" wrapText="1"/>
    </xf>
    <xf numFmtId="0" fontId="0" fillId="0" borderId="0" xfId="0" applyAlignment="1">
      <alignment wrapText="1"/>
    </xf>
    <xf numFmtId="0" fontId="1" fillId="2" borderId="6" xfId="0" applyFont="1" applyFill="1" applyBorder="1" applyAlignment="1">
      <alignment horizontal="center"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14" fontId="1" fillId="2" borderId="6" xfId="0" applyNumberFormat="1" applyFont="1" applyFill="1" applyBorder="1" applyAlignment="1">
      <alignment horizontal="center" vertical="center"/>
    </xf>
    <xf numFmtId="0" fontId="1" fillId="2" borderId="2" xfId="0" applyFont="1" applyFill="1" applyBorder="1" applyAlignment="1">
      <alignment horizontal="left" vertical="center"/>
    </xf>
    <xf numFmtId="0" fontId="1" fillId="7" borderId="1" xfId="0" applyFont="1" applyFill="1" applyBorder="1" applyAlignment="1">
      <alignment horizontal="center" vertical="center"/>
    </xf>
    <xf numFmtId="0" fontId="0" fillId="0" borderId="1" xfId="0" applyBorder="1"/>
    <xf numFmtId="0" fontId="1" fillId="0" borderId="0" xfId="0" applyFont="1" applyAlignment="1">
      <alignment horizontal="center" vertical="center"/>
    </xf>
    <xf numFmtId="0" fontId="2" fillId="0" borderId="0" xfId="0" applyFont="1" applyAlignment="1">
      <alignment horizontal="left" vertical="center"/>
    </xf>
    <xf numFmtId="0" fontId="1" fillId="2" borderId="8" xfId="0" applyFont="1" applyFill="1" applyBorder="1" applyAlignment="1">
      <alignment vertical="center"/>
    </xf>
    <xf numFmtId="0" fontId="1" fillId="7"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3" borderId="7" xfId="0" applyFont="1" applyFill="1" applyBorder="1" applyAlignment="1">
      <alignment horizontal="center"/>
    </xf>
    <xf numFmtId="0" fontId="1" fillId="3" borderId="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 fillId="0" borderId="0" xfId="0" applyFont="1" applyAlignment="1">
      <alignment horizontal="center"/>
    </xf>
    <xf numFmtId="0" fontId="4" fillId="3" borderId="23"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7" fillId="0" borderId="48" xfId="0" applyFont="1" applyBorder="1" applyAlignment="1">
      <alignment horizontal="justify" vertical="top" wrapText="1"/>
    </xf>
    <xf numFmtId="0" fontId="1" fillId="0" borderId="49" xfId="0" applyFont="1" applyBorder="1" applyAlignment="1" applyProtection="1">
      <alignment horizontal="center" vertical="center" wrapText="1"/>
      <protection locked="0"/>
    </xf>
    <xf numFmtId="1" fontId="7" fillId="0" borderId="49" xfId="0" applyNumberFormat="1" applyFont="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center" vertical="center" wrapText="1"/>
    </xf>
    <xf numFmtId="0" fontId="2" fillId="0" borderId="0" xfId="0" applyFont="1" applyAlignment="1" applyProtection="1">
      <alignment horizontal="center"/>
      <protection locked="0"/>
    </xf>
    <xf numFmtId="0" fontId="1" fillId="0" borderId="0" xfId="0" applyFont="1" applyAlignment="1" applyProtection="1">
      <alignment horizontal="justify" vertical="center" wrapText="1"/>
      <protection locked="0"/>
    </xf>
    <xf numFmtId="0" fontId="1" fillId="3" borderId="23"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9" fillId="2" borderId="1" xfId="0" applyFont="1" applyFill="1" applyBorder="1" applyAlignment="1">
      <alignment horizontal="center" vertical="center"/>
    </xf>
    <xf numFmtId="49" fontId="9" fillId="2" borderId="1" xfId="0" applyNumberFormat="1" applyFont="1" applyFill="1" applyBorder="1" applyAlignment="1">
      <alignment horizontal="center" vertical="center"/>
    </xf>
    <xf numFmtId="14" fontId="9" fillId="2" borderId="1" xfId="0" applyNumberFormat="1" applyFont="1" applyFill="1" applyBorder="1" applyAlignment="1">
      <alignment horizontal="center" vertical="center"/>
    </xf>
    <xf numFmtId="0" fontId="9" fillId="7" borderId="41" xfId="0" applyFont="1" applyFill="1" applyBorder="1" applyAlignment="1">
      <alignment horizontal="left" vertical="center"/>
    </xf>
    <xf numFmtId="0" fontId="1" fillId="2" borderId="39" xfId="0" applyFont="1" applyFill="1" applyBorder="1" applyAlignment="1">
      <alignment horizontal="center" vertical="center"/>
    </xf>
    <xf numFmtId="0" fontId="16" fillId="0" borderId="1" xfId="0" applyFont="1" applyBorder="1" applyAlignment="1">
      <alignment horizontal="center" vertical="center"/>
    </xf>
    <xf numFmtId="0" fontId="0" fillId="0" borderId="1" xfId="0" applyBorder="1" applyAlignment="1">
      <alignment horizontal="center" vertical="center"/>
    </xf>
    <xf numFmtId="0" fontId="25" fillId="0" borderId="1" xfId="0" applyFont="1" applyBorder="1" applyAlignment="1">
      <alignment horizontal="center" vertical="center"/>
    </xf>
    <xf numFmtId="0" fontId="1" fillId="3" borderId="45" xfId="0" applyFont="1" applyFill="1" applyBorder="1" applyAlignment="1">
      <alignment horizontal="center" vertical="center" wrapText="1"/>
    </xf>
    <xf numFmtId="0" fontId="2" fillId="0" borderId="0" xfId="0" applyFont="1" applyAlignment="1">
      <alignment horizontal="left"/>
    </xf>
    <xf numFmtId="0" fontId="1" fillId="11" borderId="1" xfId="0" applyFont="1" applyFill="1" applyBorder="1" applyAlignment="1">
      <alignment horizontal="center" vertical="center" wrapText="1"/>
    </xf>
    <xf numFmtId="0" fontId="1" fillId="3" borderId="23" xfId="0" applyFont="1" applyFill="1" applyBorder="1" applyAlignment="1">
      <alignment horizontal="left" vertical="center" wrapText="1"/>
    </xf>
    <xf numFmtId="0" fontId="27" fillId="0" borderId="0" xfId="0" applyFont="1"/>
    <xf numFmtId="0" fontId="0" fillId="0" borderId="0" xfId="0" applyAlignment="1">
      <alignment horizontal="left"/>
    </xf>
    <xf numFmtId="0" fontId="31" fillId="0" borderId="0" xfId="0" applyFont="1" applyAlignment="1">
      <alignment horizontal="left"/>
    </xf>
    <xf numFmtId="0" fontId="32" fillId="0" borderId="0" xfId="0" applyFont="1" applyAlignment="1">
      <alignment horizontal="left"/>
    </xf>
    <xf numFmtId="0" fontId="33" fillId="12" borderId="0" xfId="0" applyFont="1" applyFill="1" applyAlignment="1">
      <alignment wrapText="1"/>
    </xf>
    <xf numFmtId="0" fontId="34" fillId="12" borderId="0" xfId="0" applyFont="1" applyFill="1" applyAlignment="1">
      <alignment wrapText="1"/>
    </xf>
    <xf numFmtId="0" fontId="35" fillId="0" borderId="0" xfId="0" applyFont="1" applyAlignment="1">
      <alignment wrapText="1"/>
    </xf>
    <xf numFmtId="0" fontId="36" fillId="0" borderId="62" xfId="0" applyFont="1" applyBorder="1" applyAlignment="1">
      <alignment vertical="center" wrapText="1"/>
    </xf>
    <xf numFmtId="0" fontId="15" fillId="0" borderId="66" xfId="0" applyFont="1" applyBorder="1" applyAlignment="1">
      <alignment vertical="center" wrapText="1"/>
    </xf>
    <xf numFmtId="0" fontId="18" fillId="0" borderId="67" xfId="0" applyFont="1" applyBorder="1" applyAlignment="1">
      <alignment vertical="center" wrapText="1"/>
    </xf>
    <xf numFmtId="0" fontId="15" fillId="0" borderId="68" xfId="0" applyFont="1" applyBorder="1" applyAlignment="1">
      <alignment vertical="center" wrapText="1"/>
    </xf>
    <xf numFmtId="0" fontId="15" fillId="0" borderId="70" xfId="0" applyFont="1" applyBorder="1" applyAlignment="1">
      <alignment vertical="center" wrapText="1"/>
    </xf>
    <xf numFmtId="0" fontId="18" fillId="0" borderId="27" xfId="0" applyFont="1" applyBorder="1" applyAlignment="1">
      <alignment vertical="center" wrapText="1"/>
    </xf>
    <xf numFmtId="0" fontId="18" fillId="0" borderId="26" xfId="0" applyFont="1" applyBorder="1" applyAlignment="1">
      <alignment horizontal="left" vertical="center" wrapText="1"/>
    </xf>
    <xf numFmtId="0" fontId="15" fillId="0" borderId="45" xfId="0" applyFont="1" applyBorder="1" applyAlignment="1">
      <alignment horizontal="left" vertical="center" wrapText="1"/>
    </xf>
    <xf numFmtId="0" fontId="15" fillId="0" borderId="70" xfId="0" applyFont="1" applyBorder="1" applyAlignment="1">
      <alignment horizontal="left" vertical="center" wrapText="1"/>
    </xf>
    <xf numFmtId="0" fontId="18" fillId="0" borderId="21"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18" fillId="0" borderId="27" xfId="0" applyFont="1" applyBorder="1" applyAlignment="1">
      <alignment horizontal="left" vertical="center" wrapText="1"/>
    </xf>
    <xf numFmtId="0" fontId="18" fillId="0" borderId="45" xfId="0" applyFont="1" applyBorder="1" applyAlignment="1">
      <alignment horizontal="left"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0"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1" fillId="6" borderId="27" xfId="0" applyFont="1" applyFill="1" applyBorder="1" applyAlignment="1" applyProtection="1">
      <alignment horizontal="justify" vertical="center" wrapText="1"/>
      <protection locked="0"/>
    </xf>
    <xf numFmtId="0" fontId="1" fillId="6" borderId="26" xfId="0" applyFont="1" applyFill="1" applyBorder="1" applyAlignment="1" applyProtection="1">
      <alignment horizontal="justify" vertical="center" wrapText="1"/>
      <protection locked="0"/>
    </xf>
    <xf numFmtId="0" fontId="2" fillId="0" borderId="27" xfId="0" applyFont="1" applyBorder="1" applyAlignment="1" applyProtection="1">
      <alignment horizontal="center"/>
      <protection locked="0"/>
    </xf>
    <xf numFmtId="0" fontId="2" fillId="0" borderId="51" xfId="0" applyFont="1" applyBorder="1" applyAlignment="1" applyProtection="1">
      <alignment horizontal="center"/>
      <protection locked="0"/>
    </xf>
    <xf numFmtId="0" fontId="12" fillId="0" borderId="27"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0" fontId="12" fillId="0" borderId="45" xfId="0" applyFont="1" applyBorder="1" applyAlignment="1" applyProtection="1">
      <alignment horizontal="center" vertical="center" wrapText="1"/>
      <protection locked="0"/>
    </xf>
    <xf numFmtId="14" fontId="2" fillId="0" borderId="21" xfId="0" applyNumberFormat="1" applyFont="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7" xfId="0" applyFont="1" applyBorder="1" applyAlignment="1">
      <alignment horizontal="center" vertical="center" wrapText="1"/>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7"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7" xfId="0" applyFont="1" applyBorder="1" applyAlignment="1">
      <alignment horizontal="center" vertical="center" wrapText="1"/>
    </xf>
    <xf numFmtId="0" fontId="12" fillId="0" borderId="27" xfId="0" applyFont="1" applyBorder="1" applyAlignment="1" applyProtection="1">
      <alignment horizontal="justify" vertical="center" wrapText="1"/>
      <protection locked="0"/>
    </xf>
    <xf numFmtId="0" fontId="12" fillId="0" borderId="45" xfId="0" applyFont="1" applyBorder="1" applyAlignment="1" applyProtection="1">
      <alignment horizontal="justify" vertical="center"/>
      <protection locked="0"/>
    </xf>
    <xf numFmtId="0" fontId="12" fillId="0" borderId="8" xfId="0" applyFont="1" applyBorder="1" applyAlignment="1" applyProtection="1">
      <alignment horizontal="justify" vertical="center" wrapText="1"/>
      <protection locked="0"/>
    </xf>
    <xf numFmtId="0" fontId="12" fillId="0" borderId="10" xfId="0" applyFont="1" applyBorder="1" applyAlignment="1" applyProtection="1">
      <alignment horizontal="justify" vertical="center" wrapText="1"/>
      <protection locked="0"/>
    </xf>
    <xf numFmtId="0" fontId="12" fillId="0" borderId="47" xfId="0" applyFont="1" applyBorder="1" applyAlignment="1" applyProtection="1">
      <alignment horizontal="justify" vertical="center" wrapText="1"/>
      <protection locked="0"/>
    </xf>
    <xf numFmtId="0" fontId="13" fillId="0" borderId="1" xfId="0" applyFont="1" applyBorder="1" applyAlignment="1" applyProtection="1">
      <alignment horizontal="justify" vertical="center" wrapText="1"/>
      <protection locked="0"/>
    </xf>
    <xf numFmtId="0" fontId="13" fillId="0" borderId="43" xfId="0" applyFont="1" applyBorder="1" applyAlignment="1" applyProtection="1">
      <alignment horizontal="justify" vertical="center" wrapText="1"/>
      <protection locked="0"/>
    </xf>
    <xf numFmtId="1" fontId="8" fillId="0" borderId="14" xfId="0" applyNumberFormat="1" applyFont="1" applyBorder="1" applyAlignment="1">
      <alignment horizontal="center" vertical="center" wrapText="1"/>
    </xf>
    <xf numFmtId="1" fontId="8" fillId="0" borderId="17"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47" xfId="0" applyFont="1" applyBorder="1" applyAlignment="1">
      <alignment horizontal="center" vertical="center" wrapText="1"/>
    </xf>
    <xf numFmtId="0" fontId="8" fillId="4" borderId="1"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7" xfId="0" applyFont="1" applyBorder="1" applyAlignment="1">
      <alignment horizontal="center" vertical="center" wrapText="1"/>
    </xf>
    <xf numFmtId="0" fontId="3" fillId="0" borderId="1" xfId="0" applyFont="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1" fillId="0" borderId="21" xfId="0" applyFont="1" applyBorder="1" applyAlignment="1" applyProtection="1">
      <alignment horizontal="justify" vertical="center" wrapText="1"/>
      <protection locked="0"/>
    </xf>
    <xf numFmtId="0" fontId="11" fillId="0" borderId="42" xfId="0" applyFont="1" applyBorder="1" applyAlignment="1" applyProtection="1">
      <alignment horizontal="justify" vertical="center" wrapText="1"/>
      <protection locked="0"/>
    </xf>
    <xf numFmtId="0" fontId="12" fillId="0" borderId="1" xfId="0" applyFont="1" applyBorder="1" applyAlignment="1" applyProtection="1">
      <alignment horizontal="justify" vertical="center" wrapText="1"/>
      <protection locked="0"/>
    </xf>
    <xf numFmtId="0" fontId="12" fillId="0" borderId="1" xfId="0" applyFont="1" applyBorder="1" applyAlignment="1" applyProtection="1">
      <alignment horizontal="justify" vertical="center"/>
      <protection locked="0"/>
    </xf>
    <xf numFmtId="0" fontId="12" fillId="0" borderId="43" xfId="0" applyFont="1" applyBorder="1" applyAlignment="1" applyProtection="1">
      <alignment horizontal="justify" vertical="center"/>
      <protection locked="0"/>
    </xf>
    <xf numFmtId="0" fontId="4" fillId="0" borderId="2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3" borderId="1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55" xfId="0" applyFont="1" applyFill="1" applyBorder="1" applyAlignment="1">
      <alignment horizontal="center" vertical="center"/>
    </xf>
    <xf numFmtId="0" fontId="1" fillId="3" borderId="0" xfId="0" applyFont="1" applyFill="1" applyAlignment="1">
      <alignment horizontal="center" vertical="center"/>
    </xf>
    <xf numFmtId="0" fontId="1" fillId="3" borderId="35"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2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0" borderId="21" xfId="0" applyFont="1" applyBorder="1" applyAlignment="1">
      <alignment horizontal="center"/>
    </xf>
    <xf numFmtId="0" fontId="1" fillId="0" borderId="1" xfId="0" applyFont="1" applyBorder="1" applyAlignment="1">
      <alignment horizontal="center"/>
    </xf>
    <xf numFmtId="0" fontId="1" fillId="0" borderId="4" xfId="0" applyFont="1" applyBorder="1" applyAlignment="1">
      <alignment horizontal="center"/>
    </xf>
    <xf numFmtId="0" fontId="1" fillId="0" borderId="7" xfId="0" applyFont="1" applyBorder="1" applyAlignment="1">
      <alignment horizontal="center"/>
    </xf>
    <xf numFmtId="0" fontId="1" fillId="0" borderId="25" xfId="0" applyFont="1" applyBorder="1" applyAlignment="1">
      <alignment horizontal="center"/>
    </xf>
    <xf numFmtId="0" fontId="1" fillId="3" borderId="22" xfId="0" applyFont="1" applyFill="1" applyBorder="1" applyAlignment="1">
      <alignment horizontal="center"/>
    </xf>
    <xf numFmtId="0" fontId="1" fillId="3" borderId="11" xfId="0" applyFont="1" applyFill="1" applyBorder="1" applyAlignment="1">
      <alignment horizontal="center"/>
    </xf>
    <xf numFmtId="0" fontId="1" fillId="2" borderId="58"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57" xfId="0" applyFont="1" applyFill="1" applyBorder="1" applyAlignment="1">
      <alignment horizontal="center" vertical="center"/>
    </xf>
    <xf numFmtId="14" fontId="10" fillId="2" borderId="4"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3" fillId="2" borderId="31" xfId="0" applyFont="1" applyFill="1" applyBorder="1" applyAlignment="1">
      <alignment horizontal="left" vertical="center" wrapText="1"/>
    </xf>
    <xf numFmtId="0" fontId="14" fillId="2" borderId="32"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1" fillId="3" borderId="52" xfId="0" applyFont="1" applyFill="1" applyBorder="1" applyAlignment="1">
      <alignment horizontal="center"/>
    </xf>
    <xf numFmtId="0" fontId="1" fillId="3" borderId="53" xfId="0" applyFont="1" applyFill="1" applyBorder="1" applyAlignment="1">
      <alignment horizontal="center"/>
    </xf>
    <xf numFmtId="0" fontId="1" fillId="3" borderId="54" xfId="0" applyFont="1" applyFill="1" applyBorder="1" applyAlignment="1">
      <alignment horizontal="center"/>
    </xf>
    <xf numFmtId="0" fontId="1" fillId="3" borderId="30" xfId="0" applyFont="1" applyFill="1" applyBorder="1" applyAlignment="1">
      <alignment horizontal="center"/>
    </xf>
    <xf numFmtId="0" fontId="1" fillId="3" borderId="29" xfId="0" applyFont="1" applyFill="1" applyBorder="1" applyAlignment="1">
      <alignment horizontal="center"/>
    </xf>
    <xf numFmtId="0" fontId="1" fillId="3" borderId="28" xfId="0" applyFont="1" applyFill="1" applyBorder="1" applyAlignment="1">
      <alignment horizontal="center"/>
    </xf>
    <xf numFmtId="0" fontId="1" fillId="2" borderId="4"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 xfId="0" applyFont="1" applyFill="1" applyBorder="1" applyAlignment="1">
      <alignment horizontal="center" vertical="center"/>
    </xf>
    <xf numFmtId="0" fontId="7" fillId="9" borderId="27" xfId="0" applyFont="1" applyFill="1" applyBorder="1" applyAlignment="1" applyProtection="1">
      <alignment horizontal="justify" vertical="center" wrapText="1"/>
      <protection locked="0"/>
    </xf>
    <xf numFmtId="0" fontId="7" fillId="9" borderId="45" xfId="0" applyFont="1" applyFill="1" applyBorder="1" applyAlignment="1" applyProtection="1">
      <alignment horizontal="justify" vertical="center"/>
      <protection locked="0"/>
    </xf>
    <xf numFmtId="0" fontId="2" fillId="8" borderId="27" xfId="0" applyFont="1" applyFill="1" applyBorder="1" applyAlignment="1" applyProtection="1">
      <alignment horizontal="center" vertical="center"/>
      <protection locked="0"/>
    </xf>
    <xf numFmtId="0" fontId="2" fillId="8" borderId="51" xfId="0" applyFont="1" applyFill="1" applyBorder="1" applyAlignment="1" applyProtection="1">
      <alignment horizontal="center" vertical="center"/>
      <protection locked="0"/>
    </xf>
    <xf numFmtId="0" fontId="12" fillId="0" borderId="8"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5"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5" fillId="0" borderId="43" xfId="0" applyFont="1" applyBorder="1" applyAlignment="1" applyProtection="1">
      <alignment horizontal="left" vertical="center" wrapText="1"/>
      <protection locked="0"/>
    </xf>
    <xf numFmtId="0" fontId="13" fillId="0" borderId="1" xfId="0" applyFont="1" applyBorder="1" applyAlignment="1" applyProtection="1">
      <alignment horizontal="justify" vertical="center"/>
      <protection locked="0"/>
    </xf>
    <xf numFmtId="0" fontId="13" fillId="0" borderId="43" xfId="0" applyFont="1" applyBorder="1" applyAlignment="1" applyProtection="1">
      <alignment horizontal="justify" vertical="center"/>
      <protection locked="0"/>
    </xf>
    <xf numFmtId="0" fontId="11" fillId="0" borderId="21" xfId="0" applyFont="1" applyBorder="1" applyAlignment="1" applyProtection="1">
      <alignment horizontal="center" vertical="center" wrapText="1"/>
      <protection locked="0"/>
    </xf>
    <xf numFmtId="0" fontId="11" fillId="0" borderId="42"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8" fillId="10" borderId="21" xfId="0" applyFont="1" applyFill="1" applyBorder="1" applyAlignment="1" applyProtection="1">
      <alignment horizontal="center" vertical="center" wrapText="1"/>
      <protection locked="0"/>
    </xf>
    <xf numFmtId="0" fontId="2" fillId="10" borderId="21" xfId="0" applyFont="1" applyFill="1" applyBorder="1" applyAlignment="1" applyProtection="1">
      <alignment horizontal="center" vertical="center" wrapText="1"/>
      <protection locked="0"/>
    </xf>
    <xf numFmtId="0" fontId="2" fillId="10" borderId="42" xfId="0" applyFont="1" applyFill="1" applyBorder="1" applyAlignment="1" applyProtection="1">
      <alignment horizontal="center" vertical="center" wrapText="1"/>
      <protection locked="0"/>
    </xf>
    <xf numFmtId="0" fontId="20" fillId="0" borderId="20"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44" xfId="0" applyFont="1" applyBorder="1" applyAlignment="1" applyProtection="1">
      <alignment horizontal="left" vertical="center" wrapText="1"/>
      <protection locked="0"/>
    </xf>
    <xf numFmtId="0" fontId="2" fillId="0" borderId="27"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4" fontId="15" fillId="0" borderId="24" xfId="0" applyNumberFormat="1" applyFont="1" applyBorder="1" applyAlignment="1">
      <alignment horizontal="center" vertical="center"/>
    </xf>
    <xf numFmtId="0" fontId="15" fillId="0" borderId="23" xfId="0" applyFont="1" applyBorder="1" applyAlignment="1">
      <alignment horizontal="center" vertical="center"/>
    </xf>
    <xf numFmtId="0" fontId="15" fillId="0" borderId="65" xfId="0" applyFont="1" applyBorder="1" applyAlignment="1">
      <alignment horizontal="center" vertical="center"/>
    </xf>
    <xf numFmtId="0" fontId="21" fillId="2" borderId="31" xfId="0" applyFont="1" applyFill="1" applyBorder="1" applyAlignment="1">
      <alignment horizontal="left" vertical="center" wrapText="1"/>
    </xf>
    <xf numFmtId="0" fontId="22" fillId="2" borderId="32" xfId="0" applyFont="1" applyFill="1" applyBorder="1" applyAlignment="1">
      <alignment horizontal="left" vertical="center" wrapText="1"/>
    </xf>
    <xf numFmtId="0" fontId="22" fillId="2" borderId="33" xfId="0" applyFont="1" applyFill="1" applyBorder="1" applyAlignment="1">
      <alignment horizontal="left" vertical="center" wrapText="1"/>
    </xf>
    <xf numFmtId="0" fontId="15" fillId="0" borderId="21"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0" fontId="37" fillId="0" borderId="27" xfId="0" applyFont="1" applyBorder="1" applyAlignment="1" applyProtection="1">
      <alignment horizontal="center" vertical="center" wrapText="1"/>
      <protection locked="0"/>
    </xf>
    <xf numFmtId="0" fontId="37" fillId="0" borderId="45" xfId="0" applyFont="1" applyBorder="1" applyAlignment="1" applyProtection="1">
      <alignment horizontal="center" vertical="center" wrapText="1"/>
      <protection locked="0"/>
    </xf>
    <xf numFmtId="0" fontId="37" fillId="0" borderId="1" xfId="0" applyFont="1" applyBorder="1" applyAlignment="1" applyProtection="1">
      <alignment horizontal="justify" vertical="center" wrapText="1"/>
      <protection locked="0"/>
    </xf>
    <xf numFmtId="0" fontId="37" fillId="0" borderId="43" xfId="0" applyFont="1" applyBorder="1" applyAlignment="1" applyProtection="1">
      <alignment horizontal="justify" vertical="center" wrapText="1"/>
      <protection locked="0"/>
    </xf>
    <xf numFmtId="0" fontId="2" fillId="0" borderId="27" xfId="0" applyFont="1" applyBorder="1" applyAlignment="1" applyProtection="1">
      <alignment horizontal="justify" vertical="center" wrapText="1"/>
      <protection locked="0"/>
    </xf>
    <xf numFmtId="0" fontId="2" fillId="0" borderId="45" xfId="0" applyFont="1" applyBorder="1" applyAlignment="1" applyProtection="1">
      <alignment horizontal="justify" vertical="center" wrapText="1"/>
      <protection locked="0"/>
    </xf>
    <xf numFmtId="0" fontId="15" fillId="0" borderId="27"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63" xfId="0" applyFont="1" applyBorder="1" applyAlignment="1">
      <alignment horizontal="center" vertical="center" wrapText="1"/>
    </xf>
    <xf numFmtId="0" fontId="2" fillId="0" borderId="51" xfId="0" applyFont="1" applyBorder="1" applyAlignment="1" applyProtection="1">
      <alignment horizontal="center" vertical="center" wrapText="1"/>
      <protection locked="0"/>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64" xfId="0" applyFont="1" applyBorder="1" applyAlignment="1">
      <alignment horizontal="center" vertical="center" wrapText="1"/>
    </xf>
    <xf numFmtId="0" fontId="37" fillId="0" borderId="8" xfId="0" applyFont="1" applyBorder="1" applyAlignment="1" applyProtection="1">
      <alignment horizontal="justify" vertical="center" wrapText="1"/>
      <protection locked="0"/>
    </xf>
    <xf numFmtId="0" fontId="37" fillId="0" borderId="10" xfId="0" applyFont="1" applyBorder="1" applyAlignment="1" applyProtection="1">
      <alignment horizontal="justify" vertical="center" wrapText="1"/>
      <protection locked="0"/>
    </xf>
    <xf numFmtId="0" fontId="37" fillId="0" borderId="47" xfId="0" applyFont="1" applyBorder="1" applyAlignment="1" applyProtection="1">
      <alignment horizontal="justify" vertical="center" wrapText="1"/>
      <protection locked="0"/>
    </xf>
    <xf numFmtId="0" fontId="23" fillId="0" borderId="59" xfId="0" applyFont="1" applyBorder="1" applyAlignment="1" applyProtection="1">
      <alignment horizontal="center" vertical="center" wrapText="1"/>
      <protection locked="0"/>
    </xf>
    <xf numFmtId="0" fontId="27" fillId="0" borderId="59" xfId="0" applyFont="1" applyBorder="1" applyAlignment="1" applyProtection="1">
      <alignment horizontal="center" vertical="center"/>
      <protection locked="0"/>
    </xf>
    <xf numFmtId="0" fontId="27" fillId="0" borderId="61" xfId="0" applyFont="1" applyBorder="1" applyAlignment="1" applyProtection="1">
      <alignment horizontal="center" vertical="center"/>
      <protection locked="0"/>
    </xf>
    <xf numFmtId="0" fontId="18" fillId="0" borderId="60" xfId="0" applyFont="1" applyBorder="1" applyAlignment="1">
      <alignment horizontal="left" vertical="center" wrapText="1" indent="2"/>
    </xf>
    <xf numFmtId="0" fontId="15" fillId="0" borderId="60" xfId="0" applyFont="1" applyBorder="1" applyAlignment="1">
      <alignment horizontal="left" vertical="center" wrapText="1" indent="2"/>
    </xf>
    <xf numFmtId="14" fontId="12" fillId="0" borderId="27"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21" fillId="0" borderId="1" xfId="0" applyFont="1" applyBorder="1" applyAlignment="1" applyProtection="1">
      <alignment horizontal="justify" vertical="center" wrapText="1"/>
      <protection locked="0"/>
    </xf>
    <xf numFmtId="0" fontId="21" fillId="0" borderId="1" xfId="0" applyFont="1" applyBorder="1" applyAlignment="1" applyProtection="1">
      <alignment horizontal="justify" vertical="center"/>
      <protection locked="0"/>
    </xf>
    <xf numFmtId="0" fontId="21" fillId="0" borderId="43" xfId="0" applyFont="1" applyBorder="1" applyAlignment="1" applyProtection="1">
      <alignment horizontal="justify" vertical="center"/>
      <protection locked="0"/>
    </xf>
    <xf numFmtId="0" fontId="29" fillId="0" borderId="21" xfId="0" applyFont="1" applyBorder="1" applyAlignment="1" applyProtection="1">
      <alignment horizontal="left" vertical="center" wrapText="1"/>
      <protection locked="0"/>
    </xf>
    <xf numFmtId="0" fontId="30" fillId="0" borderId="21" xfId="0" applyFont="1" applyBorder="1" applyAlignment="1" applyProtection="1">
      <alignment horizontal="left" vertical="center"/>
      <protection locked="0"/>
    </xf>
    <xf numFmtId="0" fontId="30" fillId="0" borderId="42" xfId="0" applyFont="1" applyBorder="1" applyAlignment="1" applyProtection="1">
      <alignment horizontal="left" vertical="center"/>
      <protection locked="0"/>
    </xf>
    <xf numFmtId="0" fontId="13" fillId="0" borderId="27" xfId="0" applyFont="1" applyBorder="1" applyAlignment="1" applyProtection="1">
      <alignment horizontal="center" vertical="center" wrapText="1"/>
      <protection locked="0"/>
    </xf>
    <xf numFmtId="0" fontId="13" fillId="0" borderId="45" xfId="0" applyFont="1" applyBorder="1" applyAlignment="1" applyProtection="1">
      <alignment horizontal="center" vertical="center" wrapText="1"/>
      <protection locked="0"/>
    </xf>
    <xf numFmtId="14" fontId="21" fillId="0" borderId="8" xfId="0" applyNumberFormat="1" applyFont="1" applyBorder="1" applyAlignment="1" applyProtection="1">
      <alignment horizontal="justify" vertical="center" wrapText="1"/>
      <protection locked="0"/>
    </xf>
    <xf numFmtId="0" fontId="21" fillId="0" borderId="10" xfId="0" applyFont="1" applyBorder="1" applyAlignment="1" applyProtection="1">
      <alignment horizontal="justify" vertical="center" wrapText="1"/>
      <protection locked="0"/>
    </xf>
    <xf numFmtId="0" fontId="21" fillId="0" borderId="47" xfId="0" applyFont="1" applyBorder="1" applyAlignment="1" applyProtection="1">
      <alignment horizontal="justify" vertical="center" wrapText="1"/>
      <protection locked="0"/>
    </xf>
    <xf numFmtId="0" fontId="21" fillId="0" borderId="8" xfId="0" applyFont="1" applyBorder="1" applyAlignment="1" applyProtection="1">
      <alignment horizontal="left" vertical="center" wrapText="1"/>
      <protection locked="0"/>
    </xf>
    <xf numFmtId="0" fontId="21" fillId="0" borderId="10" xfId="0" applyFont="1" applyBorder="1" applyAlignment="1" applyProtection="1">
      <alignment horizontal="left" vertical="center" wrapText="1"/>
      <protection locked="0"/>
    </xf>
    <xf numFmtId="0" fontId="21" fillId="0" borderId="47" xfId="0" applyFont="1" applyBorder="1" applyAlignment="1" applyProtection="1">
      <alignment horizontal="left" vertical="center" wrapText="1"/>
      <protection locked="0"/>
    </xf>
    <xf numFmtId="0" fontId="21" fillId="0" borderId="8"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1" fillId="0" borderId="4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47" xfId="0" applyFont="1" applyBorder="1" applyAlignment="1" applyProtection="1">
      <alignment horizontal="center" vertical="center" wrapText="1"/>
      <protection locked="0"/>
    </xf>
    <xf numFmtId="0" fontId="4" fillId="11" borderId="8" xfId="0" applyFont="1" applyFill="1" applyBorder="1" applyAlignment="1">
      <alignment horizontal="center" vertical="center" wrapText="1"/>
    </xf>
    <xf numFmtId="0" fontId="4" fillId="11" borderId="11" xfId="0" applyFont="1" applyFill="1" applyBorder="1" applyAlignment="1">
      <alignment horizontal="center" vertical="center" wrapText="1"/>
    </xf>
    <xf numFmtId="0" fontId="12" fillId="2" borderId="31"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15" fillId="0" borderId="69" xfId="0" applyFont="1" applyBorder="1" applyAlignment="1">
      <alignment vertical="center" wrapText="1"/>
    </xf>
  </cellXfs>
  <cellStyles count="1">
    <cellStyle name="Normal" xfId="0" builtinId="0"/>
  </cellStyles>
  <dxfs count="30">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8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325938</xdr:colOff>
      <xdr:row>0</xdr:row>
      <xdr:rowOff>58368</xdr:rowOff>
    </xdr:from>
    <xdr:ext cx="1126624" cy="1272175"/>
    <xdr:pic>
      <xdr:nvPicPr>
        <xdr:cNvPr id="2" name="Imagen 16">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721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84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8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BAJOS\IDIPRON\Seguimiento%201%20corrupcion\Mapa%20de%20Riesgos%20de%20Corrupci&#243;n%202024%20-%20Direccionamiento%20Estrategi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ABAJOS\IDIPRON\Seguimiento%201%20corrupcion\Mapa%20de%20Riesgos%20de%20Corrupci&#243;n%202024%20Comunicaciones%20Estrat&#233;gic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RABAJOS\IDIPRON\Seguimiento%201%20corrupcion\Mapa%20de%20Riesgos%20de%20Corrupci&#243;n%20%202024%20-%20Gesti&#243;n%20del%20Conocimient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RABAJOS\IDIPRON\Seguimiento%201%20corrupcion\Mapa%20de%20Riesgos%20de%20Corrupcion%202024%20-Gestion%20de%20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ENCUESTA DE IMPACTO"/>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1"/>
      <sheetName val="Datos"/>
      <sheetName val="ENCUESTA DE IMPACTO"/>
    </sheetNames>
    <sheetDataSet>
      <sheetData sheetId="0"/>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1"/>
      <sheetName val="Datos"/>
      <sheetName val="ENCUESTA DE IMPACTO"/>
    </sheetNames>
    <sheetDataSet>
      <sheetData sheetId="0" refreshError="1"/>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2"/>
  <sheetViews>
    <sheetView showGridLines="0" zoomScale="50" zoomScaleNormal="50" zoomScaleSheetLayoutView="50" workbookViewId="0">
      <selection activeCell="H16" sqref="H16:H22"/>
    </sheetView>
  </sheetViews>
  <sheetFormatPr baseColWidth="10" defaultColWidth="11.453125" defaultRowHeight="14.5"/>
  <cols>
    <col min="1" max="1" width="36.81640625" customWidth="1"/>
    <col min="2" max="4" width="32.54296875" customWidth="1"/>
    <col min="5" max="6" width="20.81640625" customWidth="1"/>
    <col min="7" max="7" width="20.81640625" hidden="1" customWidth="1"/>
    <col min="8" max="8" width="25.453125" customWidth="1"/>
    <col min="9" max="9" width="59.1796875" customWidth="1"/>
    <col min="10" max="10" width="53.7265625" customWidth="1"/>
    <col min="11" max="11" width="24.54296875" customWidth="1"/>
    <col min="12" max="12" width="0" hidden="1" customWidth="1"/>
    <col min="13" max="15" width="24.54296875" customWidth="1"/>
    <col min="16" max="16" width="19.7265625" customWidth="1"/>
    <col min="17" max="17" width="25.1796875" customWidth="1"/>
    <col min="18" max="19" width="25.1796875" hidden="1" customWidth="1"/>
    <col min="20" max="20" width="25.1796875" customWidth="1"/>
    <col min="21" max="21" width="16.54296875" customWidth="1"/>
    <col min="22" max="22" width="33.453125" customWidth="1"/>
    <col min="23" max="23" width="38.54296875" customWidth="1"/>
    <col min="24" max="24" width="25.453125" customWidth="1"/>
    <col min="25" max="25" width="1.7265625" customWidth="1"/>
    <col min="26" max="28" width="33.453125" customWidth="1"/>
    <col min="29" max="29" width="40.26953125" customWidth="1"/>
    <col min="30" max="30" width="34.81640625" customWidth="1"/>
    <col min="31" max="31" width="2.26953125" customWidth="1"/>
    <col min="32" max="32" width="42.54296875" customWidth="1"/>
    <col min="33" max="33" width="50.26953125" customWidth="1"/>
    <col min="34" max="36" width="11.453125" customWidth="1"/>
  </cols>
  <sheetData>
    <row r="1" spans="1:36" ht="27" customHeight="1">
      <c r="A1" s="182"/>
      <c r="B1" s="183"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5"/>
      <c r="AD1" s="189" t="s">
        <v>1</v>
      </c>
      <c r="AE1" s="190"/>
      <c r="AF1" s="190"/>
      <c r="AG1" s="45" t="s">
        <v>2</v>
      </c>
      <c r="AH1" s="1"/>
      <c r="AI1" s="1"/>
      <c r="AJ1" s="1"/>
    </row>
    <row r="2" spans="1:36" ht="27" customHeight="1" thickBot="1">
      <c r="A2" s="182"/>
      <c r="B2" s="186"/>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8"/>
      <c r="AD2" s="189" t="s">
        <v>3</v>
      </c>
      <c r="AE2" s="190"/>
      <c r="AF2" s="190"/>
      <c r="AG2" s="46" t="s">
        <v>4</v>
      </c>
      <c r="AH2" s="1"/>
      <c r="AI2" s="1"/>
      <c r="AJ2" s="1"/>
    </row>
    <row r="3" spans="1:36" ht="27" customHeight="1">
      <c r="A3" s="182"/>
      <c r="B3" s="183" t="s">
        <v>5</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5"/>
      <c r="AD3" s="189" t="s">
        <v>6</v>
      </c>
      <c r="AE3" s="190"/>
      <c r="AF3" s="190"/>
      <c r="AG3" s="45" t="s">
        <v>7</v>
      </c>
      <c r="AH3" s="1"/>
      <c r="AI3" s="1"/>
      <c r="AJ3" s="1"/>
    </row>
    <row r="4" spans="1:36" ht="27" customHeight="1" thickBot="1">
      <c r="A4" s="182"/>
      <c r="B4" s="186"/>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8"/>
      <c r="AD4" s="189" t="s">
        <v>8</v>
      </c>
      <c r="AE4" s="190"/>
      <c r="AF4" s="190"/>
      <c r="AG4" s="47">
        <v>44838</v>
      </c>
      <c r="AH4" s="1"/>
      <c r="AI4" s="1"/>
      <c r="AJ4" s="1"/>
    </row>
    <row r="5" spans="1:36" ht="27" customHeight="1" thickBot="1">
      <c r="A5" s="19"/>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7"/>
      <c r="AD5" s="26"/>
      <c r="AE5" s="1"/>
      <c r="AF5" s="1"/>
      <c r="AG5" s="1"/>
      <c r="AH5" s="1"/>
      <c r="AI5" s="1"/>
      <c r="AJ5" s="1"/>
    </row>
    <row r="6" spans="1:36" ht="59.25" customHeight="1" thickBot="1">
      <c r="A6" s="48" t="s">
        <v>9</v>
      </c>
      <c r="B6" s="168" t="s">
        <v>0</v>
      </c>
      <c r="C6" s="169"/>
      <c r="D6" s="169"/>
      <c r="E6" s="169"/>
      <c r="F6" s="169"/>
      <c r="G6" s="169"/>
      <c r="H6" s="170"/>
      <c r="I6" s="16"/>
      <c r="J6" s="22"/>
      <c r="K6" s="25" t="s">
        <v>11</v>
      </c>
      <c r="L6" s="24"/>
      <c r="M6" s="171">
        <v>45321</v>
      </c>
      <c r="N6" s="172"/>
      <c r="O6" s="16"/>
      <c r="P6" s="16"/>
      <c r="Q6" s="16"/>
      <c r="R6" s="16"/>
      <c r="S6" s="16"/>
      <c r="T6" s="16"/>
      <c r="U6" s="16"/>
      <c r="V6" s="16"/>
      <c r="W6" s="16"/>
      <c r="X6" s="16"/>
      <c r="Y6" s="16"/>
      <c r="Z6" s="16"/>
      <c r="AA6" s="16"/>
      <c r="AB6" s="16"/>
      <c r="AC6" s="17"/>
      <c r="AD6" s="16"/>
      <c r="AE6" s="1"/>
      <c r="AF6" s="1"/>
      <c r="AG6" s="1"/>
      <c r="AH6" s="1"/>
      <c r="AI6" s="1"/>
      <c r="AJ6" s="1"/>
    </row>
    <row r="7" spans="1:36" ht="27" customHeight="1" thickBot="1">
      <c r="A7" s="23"/>
      <c r="B7" s="22"/>
      <c r="C7" s="22"/>
      <c r="D7" s="22"/>
      <c r="E7" s="22"/>
      <c r="F7" s="22"/>
      <c r="G7" s="22"/>
      <c r="H7" s="22"/>
      <c r="I7" s="22"/>
      <c r="J7" s="22"/>
      <c r="K7" s="22"/>
      <c r="L7" s="22"/>
      <c r="M7" s="22"/>
      <c r="N7" s="22"/>
      <c r="O7" s="16"/>
      <c r="P7" s="16"/>
      <c r="Q7" s="16"/>
      <c r="R7" s="16"/>
      <c r="S7" s="16"/>
      <c r="T7" s="16"/>
      <c r="U7" s="16"/>
      <c r="V7" s="16"/>
      <c r="W7" s="16"/>
      <c r="X7" s="16"/>
      <c r="Y7" s="16"/>
      <c r="Z7" s="16"/>
      <c r="AA7" s="16"/>
      <c r="AB7" s="16"/>
      <c r="AC7" s="17"/>
      <c r="AD7" s="16"/>
      <c r="AE7" s="1"/>
      <c r="AF7" s="1"/>
      <c r="AG7" s="1"/>
      <c r="AH7" s="1"/>
      <c r="AI7" s="1"/>
      <c r="AJ7" s="1"/>
    </row>
    <row r="8" spans="1:36" ht="59.25" customHeight="1" thickBot="1">
      <c r="A8" s="48" t="s">
        <v>12</v>
      </c>
      <c r="B8" s="173" t="s">
        <v>188</v>
      </c>
      <c r="C8" s="174"/>
      <c r="D8" s="174"/>
      <c r="E8" s="174"/>
      <c r="F8" s="174"/>
      <c r="G8" s="174"/>
      <c r="H8" s="174"/>
      <c r="I8" s="175"/>
      <c r="J8" s="16"/>
      <c r="K8" s="20" t="s">
        <v>14</v>
      </c>
      <c r="L8" s="20"/>
      <c r="M8" s="20" t="s">
        <v>15</v>
      </c>
      <c r="N8" s="20" t="s">
        <v>16</v>
      </c>
      <c r="O8" s="20" t="s">
        <v>17</v>
      </c>
      <c r="P8" s="16"/>
      <c r="Q8" s="16"/>
      <c r="R8" s="16"/>
      <c r="S8" s="16"/>
      <c r="T8" s="16"/>
      <c r="U8" s="16"/>
      <c r="V8" s="16"/>
      <c r="W8" s="16"/>
      <c r="X8" s="16"/>
      <c r="Y8" s="16"/>
      <c r="Z8" s="16"/>
      <c r="AA8" s="16"/>
      <c r="AB8" s="16"/>
      <c r="AC8" s="17"/>
      <c r="AD8" s="16"/>
      <c r="AE8" s="1"/>
      <c r="AF8" s="1"/>
      <c r="AG8" s="1"/>
      <c r="AH8" s="1"/>
      <c r="AI8" s="1"/>
      <c r="AJ8" s="1"/>
    </row>
    <row r="9" spans="1:36" ht="59.25" customHeight="1" thickBot="1">
      <c r="A9" s="48" t="s">
        <v>18</v>
      </c>
      <c r="B9" s="173" t="s">
        <v>189</v>
      </c>
      <c r="C9" s="174"/>
      <c r="D9" s="174"/>
      <c r="E9" s="174"/>
      <c r="F9" s="174"/>
      <c r="G9" s="174"/>
      <c r="H9" s="174"/>
      <c r="I9" s="175"/>
      <c r="J9" s="16"/>
      <c r="K9" s="52"/>
      <c r="L9" s="21"/>
      <c r="M9" s="52" t="s">
        <v>20</v>
      </c>
      <c r="N9" s="52"/>
      <c r="O9" s="52"/>
      <c r="P9" s="16"/>
      <c r="Q9" s="16"/>
      <c r="R9" s="16"/>
      <c r="S9" s="16"/>
      <c r="T9" s="16"/>
      <c r="U9" s="16"/>
      <c r="V9" s="16"/>
      <c r="W9" s="16"/>
      <c r="X9" s="16"/>
      <c r="Y9" s="16"/>
      <c r="Z9" s="16"/>
      <c r="AA9" s="16"/>
      <c r="AB9" s="16"/>
      <c r="AC9" s="17"/>
      <c r="AD9" s="16"/>
      <c r="AE9" s="1"/>
      <c r="AF9" s="1"/>
      <c r="AG9" s="1"/>
      <c r="AH9" s="1"/>
      <c r="AI9" s="1"/>
      <c r="AJ9" s="1"/>
    </row>
    <row r="10" spans="1:36" ht="15.7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7"/>
      <c r="AD10" s="16"/>
      <c r="AE10" s="1"/>
      <c r="AF10" s="1"/>
      <c r="AG10" s="1"/>
      <c r="AH10" s="1"/>
      <c r="AI10" s="1"/>
      <c r="AJ10" s="1"/>
    </row>
    <row r="11" spans="1:36" ht="15.75" customHeight="1" thickBot="1">
      <c r="A11" s="39"/>
      <c r="B11" s="16"/>
      <c r="C11" s="16"/>
      <c r="D11" s="16"/>
      <c r="E11" s="16"/>
      <c r="F11" s="16"/>
      <c r="G11" s="16"/>
      <c r="H11" s="16"/>
      <c r="I11" s="16"/>
      <c r="J11" s="16"/>
      <c r="K11" s="16"/>
      <c r="L11" s="16"/>
      <c r="M11" s="16"/>
      <c r="N11" s="16"/>
      <c r="O11" s="16"/>
      <c r="P11" s="16"/>
      <c r="Q11" s="16"/>
      <c r="R11" s="16"/>
      <c r="S11" s="16"/>
      <c r="T11" s="16"/>
      <c r="U11" s="16"/>
      <c r="V11" s="16"/>
      <c r="W11" s="16"/>
      <c r="X11" s="16"/>
      <c r="Y11" s="16"/>
      <c r="Z11" s="15"/>
      <c r="AA11" s="15"/>
      <c r="AB11" s="15"/>
      <c r="AC11" s="18"/>
      <c r="AD11" s="49"/>
      <c r="AE11" s="1"/>
      <c r="AF11" s="1"/>
      <c r="AG11" s="1"/>
      <c r="AH11" s="1"/>
      <c r="AI11" s="1"/>
      <c r="AJ11" s="1"/>
    </row>
    <row r="12" spans="1:36">
      <c r="A12" s="176" t="s">
        <v>21</v>
      </c>
      <c r="B12" s="177"/>
      <c r="C12" s="177"/>
      <c r="D12" s="178"/>
      <c r="E12" s="179" t="s">
        <v>22</v>
      </c>
      <c r="F12" s="180"/>
      <c r="G12" s="180"/>
      <c r="H12" s="180"/>
      <c r="I12" s="180"/>
      <c r="J12" s="180"/>
      <c r="K12" s="180"/>
      <c r="L12" s="180"/>
      <c r="M12" s="180"/>
      <c r="N12" s="180"/>
      <c r="O12" s="180"/>
      <c r="P12" s="180"/>
      <c r="Q12" s="180"/>
      <c r="R12" s="180"/>
      <c r="S12" s="180"/>
      <c r="T12" s="180"/>
      <c r="U12" s="180"/>
      <c r="V12" s="180"/>
      <c r="W12" s="180"/>
      <c r="X12" s="181"/>
      <c r="Y12" s="33"/>
      <c r="Z12" s="149" t="s">
        <v>23</v>
      </c>
      <c r="AA12" s="150"/>
      <c r="AB12" s="150"/>
      <c r="AC12" s="150"/>
      <c r="AD12" s="151"/>
      <c r="AE12" s="1"/>
      <c r="AF12" s="149" t="s">
        <v>24</v>
      </c>
      <c r="AG12" s="151"/>
      <c r="AH12" s="1"/>
      <c r="AI12" s="1"/>
      <c r="AJ12" s="1"/>
    </row>
    <row r="13" spans="1:36">
      <c r="A13" s="158" t="s">
        <v>25</v>
      </c>
      <c r="B13" s="130" t="s">
        <v>26</v>
      </c>
      <c r="C13" s="130" t="s">
        <v>27</v>
      </c>
      <c r="D13" s="131" t="s">
        <v>28</v>
      </c>
      <c r="E13" s="161" t="s">
        <v>29</v>
      </c>
      <c r="F13" s="162"/>
      <c r="G13" s="162"/>
      <c r="H13" s="162"/>
      <c r="I13" s="163" t="s">
        <v>30</v>
      </c>
      <c r="J13" s="164"/>
      <c r="K13" s="164"/>
      <c r="L13" s="164"/>
      <c r="M13" s="164"/>
      <c r="N13" s="164"/>
      <c r="O13" s="164"/>
      <c r="P13" s="164"/>
      <c r="Q13" s="164"/>
      <c r="R13" s="27"/>
      <c r="S13" s="27"/>
      <c r="T13" s="163" t="s">
        <v>31</v>
      </c>
      <c r="U13" s="164"/>
      <c r="V13" s="164"/>
      <c r="W13" s="164"/>
      <c r="X13" s="165"/>
      <c r="Y13" s="33"/>
      <c r="Z13" s="152"/>
      <c r="AA13" s="153"/>
      <c r="AB13" s="153"/>
      <c r="AC13" s="153"/>
      <c r="AD13" s="154"/>
      <c r="AE13" s="1"/>
      <c r="AF13" s="152"/>
      <c r="AG13" s="154"/>
      <c r="AH13" s="2"/>
      <c r="AI13" s="2"/>
      <c r="AJ13" s="2"/>
    </row>
    <row r="14" spans="1:36" ht="32.25" customHeight="1" thickBot="1">
      <c r="A14" s="158"/>
      <c r="B14" s="130"/>
      <c r="C14" s="130"/>
      <c r="D14" s="131"/>
      <c r="E14" s="166" t="s">
        <v>32</v>
      </c>
      <c r="F14" s="167"/>
      <c r="G14" s="167"/>
      <c r="H14" s="167"/>
      <c r="I14" s="144" t="s">
        <v>33</v>
      </c>
      <c r="J14" s="145" t="s">
        <v>34</v>
      </c>
      <c r="K14" s="145" t="s">
        <v>35</v>
      </c>
      <c r="L14" s="146" t="s">
        <v>36</v>
      </c>
      <c r="M14" s="130" t="s">
        <v>37</v>
      </c>
      <c r="N14" s="148" t="s">
        <v>38</v>
      </c>
      <c r="O14" s="128" t="s">
        <v>39</v>
      </c>
      <c r="P14" s="130" t="s">
        <v>40</v>
      </c>
      <c r="Q14" s="128" t="s">
        <v>41</v>
      </c>
      <c r="R14" s="128" t="s">
        <v>42</v>
      </c>
      <c r="S14" s="30"/>
      <c r="T14" s="142" t="s">
        <v>43</v>
      </c>
      <c r="U14" s="130" t="s">
        <v>44</v>
      </c>
      <c r="V14" s="128" t="s">
        <v>45</v>
      </c>
      <c r="W14" s="130" t="s">
        <v>46</v>
      </c>
      <c r="X14" s="131"/>
      <c r="Y14" s="40"/>
      <c r="Z14" s="155"/>
      <c r="AA14" s="156"/>
      <c r="AB14" s="156"/>
      <c r="AC14" s="156"/>
      <c r="AD14" s="157"/>
      <c r="AE14" s="2"/>
      <c r="AF14" s="155"/>
      <c r="AG14" s="157"/>
      <c r="AH14" s="2"/>
      <c r="AI14" s="1"/>
      <c r="AJ14" s="2"/>
    </row>
    <row r="15" spans="1:36" ht="74.25" customHeight="1">
      <c r="A15" s="159"/>
      <c r="B15" s="128"/>
      <c r="C15" s="128"/>
      <c r="D15" s="160"/>
      <c r="E15" s="34" t="s">
        <v>47</v>
      </c>
      <c r="F15" s="32" t="s">
        <v>48</v>
      </c>
      <c r="G15" s="3"/>
      <c r="H15" s="4" t="s">
        <v>49</v>
      </c>
      <c r="I15" s="142"/>
      <c r="J15" s="145"/>
      <c r="K15" s="145"/>
      <c r="L15" s="147"/>
      <c r="M15" s="130"/>
      <c r="N15" s="129"/>
      <c r="O15" s="129"/>
      <c r="P15" s="130"/>
      <c r="Q15" s="129"/>
      <c r="R15" s="129"/>
      <c r="S15" s="31"/>
      <c r="T15" s="143"/>
      <c r="U15" s="130"/>
      <c r="V15" s="129"/>
      <c r="W15" s="28" t="s">
        <v>50</v>
      </c>
      <c r="X15" s="35" t="s">
        <v>51</v>
      </c>
      <c r="Y15" s="40"/>
      <c r="Z15" s="43" t="s">
        <v>52</v>
      </c>
      <c r="AA15" s="29" t="s">
        <v>53</v>
      </c>
      <c r="AB15" s="29" t="s">
        <v>54</v>
      </c>
      <c r="AC15" s="29" t="s">
        <v>55</v>
      </c>
      <c r="AD15" s="44" t="s">
        <v>56</v>
      </c>
      <c r="AE15" s="2"/>
      <c r="AF15" s="43" t="s">
        <v>57</v>
      </c>
      <c r="AG15" s="44" t="s">
        <v>58</v>
      </c>
      <c r="AH15" s="2"/>
      <c r="AI15" s="1"/>
      <c r="AJ15" s="2"/>
    </row>
    <row r="16" spans="1:36" ht="51" customHeight="1">
      <c r="A16" s="132"/>
      <c r="B16" s="113" t="s">
        <v>190</v>
      </c>
      <c r="C16" s="134" t="s">
        <v>191</v>
      </c>
      <c r="D16" s="134" t="s">
        <v>192</v>
      </c>
      <c r="E16" s="137" t="s">
        <v>62</v>
      </c>
      <c r="F16" s="140" t="s">
        <v>63</v>
      </c>
      <c r="G16" s="102" t="s">
        <v>97</v>
      </c>
      <c r="H16" s="105" t="s">
        <v>63</v>
      </c>
      <c r="I16" s="116" t="s">
        <v>193</v>
      </c>
      <c r="J16" s="5" t="s">
        <v>65</v>
      </c>
      <c r="K16" s="6" t="s">
        <v>66</v>
      </c>
      <c r="L16" s="7">
        <v>15</v>
      </c>
      <c r="M16" s="118">
        <v>100</v>
      </c>
      <c r="N16" s="120" t="s">
        <v>141</v>
      </c>
      <c r="O16" s="123">
        <v>100</v>
      </c>
      <c r="P16" s="124" t="s">
        <v>90</v>
      </c>
      <c r="Q16" s="127" t="s">
        <v>68</v>
      </c>
      <c r="R16" s="99" t="s">
        <v>62</v>
      </c>
      <c r="S16" s="102" t="s">
        <v>97</v>
      </c>
      <c r="T16" s="105" t="s">
        <v>63</v>
      </c>
      <c r="U16" s="108" t="s">
        <v>69</v>
      </c>
      <c r="V16" s="111" t="s">
        <v>194</v>
      </c>
      <c r="W16" s="113" t="s">
        <v>195</v>
      </c>
      <c r="X16" s="90" t="s">
        <v>196</v>
      </c>
      <c r="Y16" s="41"/>
      <c r="Z16" s="93">
        <v>45420</v>
      </c>
      <c r="AA16" s="94" t="s">
        <v>197</v>
      </c>
      <c r="AB16" s="95" t="s">
        <v>198</v>
      </c>
      <c r="AC16" s="95"/>
      <c r="AD16" s="97"/>
      <c r="AE16" s="1"/>
      <c r="AF16" s="73" t="s">
        <v>199</v>
      </c>
      <c r="AG16" s="76" t="s">
        <v>200</v>
      </c>
      <c r="AH16" s="1"/>
      <c r="AI16" s="1"/>
      <c r="AJ16" s="1"/>
    </row>
    <row r="17" spans="1:36" ht="31.15" customHeight="1">
      <c r="A17" s="132"/>
      <c r="B17" s="114"/>
      <c r="C17" s="135"/>
      <c r="D17" s="135"/>
      <c r="E17" s="138"/>
      <c r="F17" s="140"/>
      <c r="G17" s="103"/>
      <c r="H17" s="106"/>
      <c r="I17" s="116"/>
      <c r="J17" s="8" t="s">
        <v>77</v>
      </c>
      <c r="K17" s="9" t="s">
        <v>78</v>
      </c>
      <c r="L17" s="10">
        <v>15</v>
      </c>
      <c r="M17" s="119"/>
      <c r="N17" s="121"/>
      <c r="O17" s="123"/>
      <c r="P17" s="125"/>
      <c r="Q17" s="127"/>
      <c r="R17" s="100"/>
      <c r="S17" s="103"/>
      <c r="T17" s="106"/>
      <c r="U17" s="109"/>
      <c r="V17" s="112"/>
      <c r="W17" s="114"/>
      <c r="X17" s="92"/>
      <c r="Y17" s="41"/>
      <c r="Z17" s="74"/>
      <c r="AA17" s="95"/>
      <c r="AB17" s="95"/>
      <c r="AC17" s="95"/>
      <c r="AD17" s="97"/>
      <c r="AE17" s="1"/>
      <c r="AF17" s="74"/>
      <c r="AG17" s="72"/>
      <c r="AH17" s="1"/>
      <c r="AI17" s="1"/>
      <c r="AJ17" s="1"/>
    </row>
    <row r="18" spans="1:36" ht="62.5" customHeight="1">
      <c r="A18" s="132"/>
      <c r="B18" s="114"/>
      <c r="C18" s="135"/>
      <c r="D18" s="135"/>
      <c r="E18" s="138"/>
      <c r="F18" s="140"/>
      <c r="G18" s="103"/>
      <c r="H18" s="106"/>
      <c r="I18" s="116"/>
      <c r="J18" s="11" t="s">
        <v>79</v>
      </c>
      <c r="K18" s="9" t="s">
        <v>80</v>
      </c>
      <c r="L18" s="10">
        <v>15</v>
      </c>
      <c r="M18" s="119"/>
      <c r="N18" s="121"/>
      <c r="O18" s="123"/>
      <c r="P18" s="125"/>
      <c r="Q18" s="12" t="s">
        <v>81</v>
      </c>
      <c r="R18" s="100"/>
      <c r="S18" s="103"/>
      <c r="T18" s="106"/>
      <c r="U18" s="109"/>
      <c r="V18" s="112"/>
      <c r="W18" s="114"/>
      <c r="X18" s="92"/>
      <c r="Y18" s="41"/>
      <c r="Z18" s="74"/>
      <c r="AA18" s="95"/>
      <c r="AB18" s="95"/>
      <c r="AC18" s="95"/>
      <c r="AD18" s="97"/>
      <c r="AE18" s="1"/>
      <c r="AF18" s="74"/>
      <c r="AG18" s="77" t="s">
        <v>201</v>
      </c>
      <c r="AH18" s="1"/>
      <c r="AI18" s="1"/>
      <c r="AJ18" s="1"/>
    </row>
    <row r="19" spans="1:36" ht="62.5" customHeight="1">
      <c r="A19" s="132"/>
      <c r="B19" s="114"/>
      <c r="C19" s="135"/>
      <c r="D19" s="135"/>
      <c r="E19" s="138"/>
      <c r="F19" s="140"/>
      <c r="G19" s="103"/>
      <c r="H19" s="106"/>
      <c r="I19" s="116"/>
      <c r="J19" s="8" t="s">
        <v>82</v>
      </c>
      <c r="K19" s="9" t="s">
        <v>83</v>
      </c>
      <c r="L19" s="10">
        <v>15</v>
      </c>
      <c r="M19" s="78" t="s">
        <v>146</v>
      </c>
      <c r="N19" s="121"/>
      <c r="O19" s="81" t="s">
        <v>146</v>
      </c>
      <c r="P19" s="125"/>
      <c r="Q19" s="83">
        <v>2</v>
      </c>
      <c r="R19" s="100"/>
      <c r="S19" s="103"/>
      <c r="T19" s="106"/>
      <c r="U19" s="109"/>
      <c r="V19" s="86" t="s">
        <v>84</v>
      </c>
      <c r="W19" s="114"/>
      <c r="X19" s="86" t="s">
        <v>85</v>
      </c>
      <c r="Y19" s="42"/>
      <c r="Z19" s="74"/>
      <c r="AA19" s="95"/>
      <c r="AB19" s="95"/>
      <c r="AC19" s="95"/>
      <c r="AD19" s="97"/>
      <c r="AE19" s="1"/>
      <c r="AF19" s="74"/>
      <c r="AG19" s="72"/>
      <c r="AH19" s="1"/>
      <c r="AI19" s="1"/>
      <c r="AJ19" s="1"/>
    </row>
    <row r="20" spans="1:36" ht="46.9" customHeight="1">
      <c r="A20" s="132"/>
      <c r="B20" s="114"/>
      <c r="C20" s="135"/>
      <c r="D20" s="135"/>
      <c r="E20" s="138"/>
      <c r="F20" s="140"/>
      <c r="G20" s="103"/>
      <c r="H20" s="106"/>
      <c r="I20" s="116"/>
      <c r="J20" s="8" t="s">
        <v>86</v>
      </c>
      <c r="K20" s="9" t="s">
        <v>87</v>
      </c>
      <c r="L20" s="10">
        <v>15</v>
      </c>
      <c r="M20" s="79"/>
      <c r="N20" s="121"/>
      <c r="O20" s="81"/>
      <c r="P20" s="125"/>
      <c r="Q20" s="84"/>
      <c r="R20" s="100"/>
      <c r="S20" s="103"/>
      <c r="T20" s="106"/>
      <c r="U20" s="109"/>
      <c r="V20" s="87"/>
      <c r="W20" s="114"/>
      <c r="X20" s="87"/>
      <c r="Y20" s="42"/>
      <c r="Z20" s="74"/>
      <c r="AA20" s="95"/>
      <c r="AB20" s="95"/>
      <c r="AC20" s="95"/>
      <c r="AD20" s="97"/>
      <c r="AE20" s="1"/>
      <c r="AF20" s="74"/>
      <c r="AG20" s="70" t="s">
        <v>202</v>
      </c>
      <c r="AH20" s="1"/>
      <c r="AI20" s="1"/>
      <c r="AJ20" s="1"/>
    </row>
    <row r="21" spans="1:36" ht="46.9" customHeight="1">
      <c r="A21" s="132"/>
      <c r="B21" s="114"/>
      <c r="C21" s="135"/>
      <c r="D21" s="135"/>
      <c r="E21" s="138"/>
      <c r="F21" s="140"/>
      <c r="G21" s="103"/>
      <c r="H21" s="106"/>
      <c r="I21" s="116"/>
      <c r="J21" s="8" t="s">
        <v>88</v>
      </c>
      <c r="K21" s="9" t="s">
        <v>89</v>
      </c>
      <c r="L21" s="10">
        <v>15</v>
      </c>
      <c r="M21" s="79"/>
      <c r="N21" s="121"/>
      <c r="O21" s="81"/>
      <c r="P21" s="125"/>
      <c r="Q21" s="84"/>
      <c r="R21" s="100"/>
      <c r="S21" s="103"/>
      <c r="T21" s="106"/>
      <c r="U21" s="109"/>
      <c r="V21" s="88" t="s">
        <v>90</v>
      </c>
      <c r="W21" s="114"/>
      <c r="X21" s="90" t="s">
        <v>203</v>
      </c>
      <c r="Y21" s="41"/>
      <c r="Z21" s="74"/>
      <c r="AA21" s="95"/>
      <c r="AB21" s="95"/>
      <c r="AC21" s="95"/>
      <c r="AD21" s="97"/>
      <c r="AE21" s="1"/>
      <c r="AF21" s="74"/>
      <c r="AG21" s="71" t="s">
        <v>204</v>
      </c>
      <c r="AH21" s="1"/>
      <c r="AI21" s="1"/>
      <c r="AJ21" s="1"/>
    </row>
    <row r="22" spans="1:36" ht="46.9" customHeight="1" thickBot="1">
      <c r="A22" s="133"/>
      <c r="B22" s="115"/>
      <c r="C22" s="136"/>
      <c r="D22" s="136"/>
      <c r="E22" s="139"/>
      <c r="F22" s="141"/>
      <c r="G22" s="104"/>
      <c r="H22" s="107"/>
      <c r="I22" s="117"/>
      <c r="J22" s="36" t="s">
        <v>92</v>
      </c>
      <c r="K22" s="37" t="s">
        <v>93</v>
      </c>
      <c r="L22" s="38">
        <v>10</v>
      </c>
      <c r="M22" s="80"/>
      <c r="N22" s="122"/>
      <c r="O22" s="82"/>
      <c r="P22" s="126"/>
      <c r="Q22" s="85"/>
      <c r="R22" s="101"/>
      <c r="S22" s="104"/>
      <c r="T22" s="107"/>
      <c r="U22" s="110"/>
      <c r="V22" s="89"/>
      <c r="W22" s="115"/>
      <c r="X22" s="91"/>
      <c r="Y22" s="41"/>
      <c r="Z22" s="75"/>
      <c r="AA22" s="96"/>
      <c r="AB22" s="96"/>
      <c r="AC22" s="96"/>
      <c r="AD22" s="98"/>
      <c r="AE22" s="1"/>
      <c r="AF22" s="75"/>
      <c r="AG22" s="72"/>
      <c r="AH22" s="1"/>
      <c r="AI22" s="1"/>
      <c r="AJ22" s="1"/>
    </row>
  </sheetData>
  <dataConsolidate/>
  <mergeCells count="74">
    <mergeCell ref="A1:A4"/>
    <mergeCell ref="B1:AC2"/>
    <mergeCell ref="AD1:AF1"/>
    <mergeCell ref="AD2:AF2"/>
    <mergeCell ref="B3:AC4"/>
    <mergeCell ref="AD3:AF3"/>
    <mergeCell ref="AD4:AF4"/>
    <mergeCell ref="B6:H6"/>
    <mergeCell ref="M6:N6"/>
    <mergeCell ref="B8:I8"/>
    <mergeCell ref="B9:I9"/>
    <mergeCell ref="A12:D12"/>
    <mergeCell ref="E12:X12"/>
    <mergeCell ref="Z12:AD14"/>
    <mergeCell ref="AF12:AG14"/>
    <mergeCell ref="A13:A15"/>
    <mergeCell ref="B13:B15"/>
    <mergeCell ref="C13:C15"/>
    <mergeCell ref="D13:D15"/>
    <mergeCell ref="E13:H13"/>
    <mergeCell ref="I13:Q13"/>
    <mergeCell ref="T13:X13"/>
    <mergeCell ref="E14:H14"/>
    <mergeCell ref="U14:U15"/>
    <mergeCell ref="I14:I15"/>
    <mergeCell ref="J14:J15"/>
    <mergeCell ref="K14:K15"/>
    <mergeCell ref="L14:L15"/>
    <mergeCell ref="M14:M15"/>
    <mergeCell ref="N14:N15"/>
    <mergeCell ref="Q16:Q17"/>
    <mergeCell ref="V14:V15"/>
    <mergeCell ref="W14:X14"/>
    <mergeCell ref="A16:A22"/>
    <mergeCell ref="B16:B22"/>
    <mergeCell ref="C16:C22"/>
    <mergeCell ref="D16:D22"/>
    <mergeCell ref="E16:E22"/>
    <mergeCell ref="F16:F22"/>
    <mergeCell ref="G16:G22"/>
    <mergeCell ref="H16:H22"/>
    <mergeCell ref="O14:O15"/>
    <mergeCell ref="P14:P15"/>
    <mergeCell ref="Q14:Q15"/>
    <mergeCell ref="R14:R15"/>
    <mergeCell ref="T14:T15"/>
    <mergeCell ref="I16:I22"/>
    <mergeCell ref="M16:M18"/>
    <mergeCell ref="N16:N22"/>
    <mergeCell ref="O16:O18"/>
    <mergeCell ref="P16:P22"/>
    <mergeCell ref="AD16:AD22"/>
    <mergeCell ref="R16:R22"/>
    <mergeCell ref="S16:S22"/>
    <mergeCell ref="T16:T22"/>
    <mergeCell ref="U16:U22"/>
    <mergeCell ref="V16:V18"/>
    <mergeCell ref="W16:W22"/>
    <mergeCell ref="AG21:AG22"/>
    <mergeCell ref="AF16:AF22"/>
    <mergeCell ref="AG16:AG17"/>
    <mergeCell ref="AG18:AG19"/>
    <mergeCell ref="M19:M22"/>
    <mergeCell ref="O19:O22"/>
    <mergeCell ref="Q19:Q22"/>
    <mergeCell ref="V19:V20"/>
    <mergeCell ref="X19:X20"/>
    <mergeCell ref="V21:V22"/>
    <mergeCell ref="X21:X22"/>
    <mergeCell ref="X16:X18"/>
    <mergeCell ref="Z16:Z22"/>
    <mergeCell ref="AA16:AA22"/>
    <mergeCell ref="AB16:AB22"/>
    <mergeCell ref="AC16:AC22"/>
  </mergeCells>
  <conditionalFormatting sqref="H16:H22">
    <cfRule type="containsText" dxfId="29" priority="4" operator="containsText" text="EXTREMO">
      <formula>NOT(ISERROR(SEARCH("EXTREMO",H16)))</formula>
    </cfRule>
    <cfRule type="containsText" dxfId="28" priority="5" operator="containsText" text="ALTO">
      <formula>NOT(ISERROR(SEARCH("ALTO",H16)))</formula>
    </cfRule>
    <cfRule type="containsText" dxfId="27" priority="6" operator="containsText" text="MODERADO">
      <formula>NOT(ISERROR(SEARCH("MODERADO",H16)))</formula>
    </cfRule>
  </conditionalFormatting>
  <conditionalFormatting sqref="T16:T22">
    <cfRule type="containsText" dxfId="26" priority="1" operator="containsText" text="EXTREMO">
      <formula>NOT(ISERROR(SEARCH("EXTREMO",T16)))</formula>
    </cfRule>
    <cfRule type="containsText" dxfId="25" priority="2" operator="containsText" text="ALTO">
      <formula>NOT(ISERROR(SEARCH("ALTO",T16)))</formula>
    </cfRule>
    <cfRule type="containsText" dxfId="24" priority="3" operator="containsText" text="MODERADO">
      <formula>NOT(ISERROR(SEARCH("MODERADO",T16)))</formula>
    </cfRule>
  </conditionalFormatting>
  <dataValidations count="1">
    <dataValidation type="list" allowBlank="1" showInputMessage="1" showErrorMessage="1" sqref="Q16:Q17" xr:uid="{00000000-0002-0000-0000-000000000000}">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'D:\TRABAJOS\IDIPRON\Seguimiento 1 corrupcion\[Mapa de Riesgos de Corrupción 2024 - Direccionamiento Estrategico.xlsx]Datos'!#REF!</xm:f>
          </x14:formula1>
          <xm:sqref>N16:N22 U16:U22 F16:F22 E16 K16:K22 V21:V22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2"/>
  <sheetViews>
    <sheetView showGridLines="0" topLeftCell="H2" zoomScale="70" zoomScaleNormal="70" zoomScaleSheetLayoutView="50" workbookViewId="0">
      <selection activeCell="J8" sqref="J8"/>
    </sheetView>
  </sheetViews>
  <sheetFormatPr baseColWidth="10" defaultColWidth="11.453125" defaultRowHeight="14.5"/>
  <cols>
    <col min="1" max="1" width="36.81640625" customWidth="1"/>
    <col min="2" max="2" width="32.7265625" customWidth="1"/>
    <col min="3" max="4" width="32.54296875" customWidth="1"/>
    <col min="5" max="6" width="20.81640625" customWidth="1"/>
    <col min="7" max="7" width="20.81640625" hidden="1" customWidth="1"/>
    <col min="8" max="8" width="25.453125" customWidth="1"/>
    <col min="9" max="9" width="59.1796875" customWidth="1"/>
    <col min="10" max="10" width="53.81640625" customWidth="1"/>
    <col min="11" max="11" width="24.54296875" customWidth="1"/>
    <col min="12" max="12" width="5.7265625" hidden="1" customWidth="1"/>
    <col min="13" max="15" width="24.54296875" customWidth="1"/>
    <col min="16" max="16" width="20" customWidth="1"/>
    <col min="17" max="17" width="25.1796875" customWidth="1"/>
    <col min="18" max="19" width="25.1796875" hidden="1" customWidth="1"/>
    <col min="20" max="20" width="25.1796875" customWidth="1"/>
    <col min="21" max="21" width="16.7265625" customWidth="1"/>
    <col min="22" max="24" width="25.453125" customWidth="1"/>
    <col min="25" max="25" width="1.7265625" customWidth="1"/>
    <col min="26" max="28" width="33.453125" customWidth="1"/>
    <col min="29" max="29" width="40.26953125" customWidth="1"/>
    <col min="30" max="30" width="34.81640625" customWidth="1"/>
    <col min="31" max="31" width="0.81640625" customWidth="1"/>
    <col min="32" max="32" width="42.7265625" customWidth="1"/>
    <col min="33" max="33" width="39.81640625" customWidth="1"/>
    <col min="34" max="36" width="11.453125" customWidth="1"/>
  </cols>
  <sheetData>
    <row r="1" spans="1:36" ht="27" customHeight="1">
      <c r="A1" s="182"/>
      <c r="B1" s="183"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5"/>
      <c r="AD1" s="189" t="s">
        <v>1</v>
      </c>
      <c r="AE1" s="190"/>
      <c r="AF1" s="190"/>
      <c r="AG1" s="45" t="s">
        <v>2</v>
      </c>
      <c r="AH1" s="1"/>
      <c r="AI1" s="1"/>
      <c r="AJ1" s="1"/>
    </row>
    <row r="2" spans="1:36" ht="27" customHeight="1" thickBot="1">
      <c r="A2" s="182"/>
      <c r="B2" s="186"/>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8"/>
      <c r="AD2" s="189" t="s">
        <v>3</v>
      </c>
      <c r="AE2" s="190"/>
      <c r="AF2" s="190"/>
      <c r="AG2" s="46" t="s">
        <v>4</v>
      </c>
      <c r="AH2" s="1"/>
      <c r="AI2" s="1"/>
      <c r="AJ2" s="1"/>
    </row>
    <row r="3" spans="1:36" ht="27" customHeight="1">
      <c r="A3" s="182"/>
      <c r="B3" s="183" t="s">
        <v>5</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5"/>
      <c r="AD3" s="189" t="s">
        <v>6</v>
      </c>
      <c r="AE3" s="190"/>
      <c r="AF3" s="190"/>
      <c r="AG3" s="45" t="s">
        <v>7</v>
      </c>
      <c r="AH3" s="1"/>
      <c r="AI3" s="1"/>
      <c r="AJ3" s="1"/>
    </row>
    <row r="4" spans="1:36" ht="27" customHeight="1" thickBot="1">
      <c r="A4" s="182"/>
      <c r="B4" s="186"/>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8"/>
      <c r="AD4" s="189" t="s">
        <v>8</v>
      </c>
      <c r="AE4" s="190"/>
      <c r="AF4" s="190"/>
      <c r="AG4" s="47">
        <v>44838</v>
      </c>
      <c r="AH4" s="1"/>
      <c r="AI4" s="1"/>
      <c r="AJ4" s="1"/>
    </row>
    <row r="5" spans="1:36" ht="27" customHeight="1" thickBot="1">
      <c r="A5" s="19"/>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7"/>
      <c r="AD5" s="26"/>
      <c r="AE5" s="1"/>
      <c r="AF5" s="1"/>
      <c r="AG5" s="1"/>
      <c r="AH5" s="1"/>
      <c r="AI5" s="1"/>
      <c r="AJ5" s="1"/>
    </row>
    <row r="6" spans="1:36" ht="59.25" customHeight="1" thickBot="1">
      <c r="A6" s="48" t="s">
        <v>9</v>
      </c>
      <c r="B6" s="168" t="s">
        <v>10</v>
      </c>
      <c r="C6" s="169"/>
      <c r="D6" s="169"/>
      <c r="E6" s="169"/>
      <c r="F6" s="169"/>
      <c r="G6" s="169"/>
      <c r="H6" s="170"/>
      <c r="I6" s="16"/>
      <c r="J6" s="22"/>
      <c r="K6" s="25" t="s">
        <v>11</v>
      </c>
      <c r="L6" s="24"/>
      <c r="M6" s="171">
        <v>45321</v>
      </c>
      <c r="N6" s="172"/>
      <c r="O6" s="16"/>
      <c r="P6" s="16"/>
      <c r="Q6" s="16"/>
      <c r="R6" s="16"/>
      <c r="S6" s="16"/>
      <c r="T6" s="16"/>
      <c r="U6" s="16"/>
      <c r="V6" s="16"/>
      <c r="W6" s="16"/>
      <c r="X6" s="16"/>
      <c r="Y6" s="16"/>
      <c r="Z6" s="16"/>
      <c r="AA6" s="16"/>
      <c r="AB6" s="16"/>
      <c r="AC6" s="17"/>
      <c r="AD6" s="16"/>
      <c r="AE6" s="1"/>
      <c r="AF6" s="1"/>
      <c r="AG6" s="1"/>
      <c r="AH6" s="1"/>
      <c r="AI6" s="1"/>
      <c r="AJ6" s="1"/>
    </row>
    <row r="7" spans="1:36" ht="27" customHeight="1" thickBot="1">
      <c r="A7" s="23"/>
      <c r="B7" s="22"/>
      <c r="C7" s="22"/>
      <c r="D7" s="22"/>
      <c r="E7" s="22"/>
      <c r="F7" s="22"/>
      <c r="G7" s="22"/>
      <c r="H7" s="22"/>
      <c r="I7" s="22"/>
      <c r="J7" s="22"/>
      <c r="K7" s="22"/>
      <c r="L7" s="22"/>
      <c r="M7" s="22"/>
      <c r="N7" s="22"/>
      <c r="O7" s="16"/>
      <c r="P7" s="16"/>
      <c r="Q7" s="16"/>
      <c r="R7" s="16"/>
      <c r="S7" s="16"/>
      <c r="T7" s="16"/>
      <c r="U7" s="16"/>
      <c r="V7" s="16"/>
      <c r="W7" s="16"/>
      <c r="X7" s="16"/>
      <c r="Y7" s="16"/>
      <c r="Z7" s="16"/>
      <c r="AA7" s="16"/>
      <c r="AB7" s="16"/>
      <c r="AC7" s="17"/>
      <c r="AD7" s="16"/>
      <c r="AE7" s="1"/>
      <c r="AF7" s="1"/>
      <c r="AG7" s="1"/>
      <c r="AH7" s="1"/>
      <c r="AI7" s="1"/>
      <c r="AJ7" s="1"/>
    </row>
    <row r="8" spans="1:36" ht="59.25" customHeight="1" thickBot="1">
      <c r="A8" s="48" t="s">
        <v>12</v>
      </c>
      <c r="B8" s="173" t="s">
        <v>13</v>
      </c>
      <c r="C8" s="174"/>
      <c r="D8" s="174"/>
      <c r="E8" s="174"/>
      <c r="F8" s="174"/>
      <c r="G8" s="174"/>
      <c r="H8" s="174"/>
      <c r="I8" s="175"/>
      <c r="J8" s="16"/>
      <c r="K8" s="20" t="s">
        <v>14</v>
      </c>
      <c r="L8" s="20"/>
      <c r="M8" s="20" t="s">
        <v>15</v>
      </c>
      <c r="N8" s="20" t="s">
        <v>16</v>
      </c>
      <c r="O8" s="20" t="s">
        <v>17</v>
      </c>
      <c r="P8" s="16"/>
      <c r="Q8" s="16"/>
      <c r="R8" s="16"/>
      <c r="S8" s="16"/>
      <c r="T8" s="16"/>
      <c r="U8" s="16"/>
      <c r="V8" s="16"/>
      <c r="W8" s="16"/>
      <c r="X8" s="16"/>
      <c r="Y8" s="16"/>
      <c r="Z8" s="16"/>
      <c r="AA8" s="16"/>
      <c r="AB8" s="16"/>
      <c r="AC8" s="17"/>
      <c r="AD8" s="16"/>
      <c r="AE8" s="1"/>
      <c r="AF8" s="1"/>
      <c r="AG8" s="1"/>
      <c r="AH8" s="1"/>
      <c r="AI8" s="1"/>
      <c r="AJ8" s="1"/>
    </row>
    <row r="9" spans="1:36" ht="59.25" customHeight="1" thickBot="1">
      <c r="A9" s="48" t="s">
        <v>18</v>
      </c>
      <c r="B9" s="173" t="s">
        <v>19</v>
      </c>
      <c r="C9" s="174"/>
      <c r="D9" s="174"/>
      <c r="E9" s="174"/>
      <c r="F9" s="174"/>
      <c r="G9" s="174"/>
      <c r="H9" s="174"/>
      <c r="I9" s="175"/>
      <c r="J9" s="16"/>
      <c r="K9" s="50"/>
      <c r="L9" s="21"/>
      <c r="M9" s="51" t="s">
        <v>20</v>
      </c>
      <c r="N9" s="50"/>
      <c r="O9" s="50"/>
      <c r="P9" s="16"/>
      <c r="Q9" s="16"/>
      <c r="R9" s="16"/>
      <c r="S9" s="16"/>
      <c r="T9" s="16"/>
      <c r="U9" s="16"/>
      <c r="V9" s="16"/>
      <c r="W9" s="16"/>
      <c r="X9" s="16"/>
      <c r="Y9" s="16"/>
      <c r="Z9" s="16"/>
      <c r="AA9" s="16"/>
      <c r="AB9" s="16"/>
      <c r="AC9" s="17"/>
      <c r="AD9" s="16"/>
      <c r="AE9" s="1"/>
      <c r="AF9" s="1"/>
      <c r="AG9" s="1"/>
      <c r="AH9" s="1"/>
      <c r="AI9" s="1"/>
      <c r="AJ9" s="1"/>
    </row>
    <row r="10" spans="1:36" ht="15.7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7"/>
      <c r="AD10" s="16"/>
      <c r="AE10" s="1"/>
      <c r="AF10" s="1"/>
      <c r="AG10" s="1"/>
      <c r="AH10" s="1"/>
      <c r="AI10" s="1"/>
      <c r="AJ10" s="1"/>
    </row>
    <row r="11" spans="1:36" ht="15.75" customHeight="1" thickBot="1">
      <c r="A11" s="39"/>
      <c r="B11" s="16"/>
      <c r="C11" s="16"/>
      <c r="D11" s="16"/>
      <c r="E11" s="16"/>
      <c r="F11" s="16"/>
      <c r="G11" s="16"/>
      <c r="H11" s="16"/>
      <c r="I11" s="16"/>
      <c r="J11" s="16"/>
      <c r="K11" s="16"/>
      <c r="L11" s="16"/>
      <c r="M11" s="16"/>
      <c r="N11" s="16"/>
      <c r="O11" s="16"/>
      <c r="P11" s="16"/>
      <c r="Q11" s="16"/>
      <c r="R11" s="16"/>
      <c r="S11" s="16"/>
      <c r="T11" s="16"/>
      <c r="U11" s="16"/>
      <c r="V11" s="16"/>
      <c r="W11" s="16"/>
      <c r="X11" s="16"/>
      <c r="Y11" s="16"/>
      <c r="Z11" s="15"/>
      <c r="AA11" s="15"/>
      <c r="AB11" s="15"/>
      <c r="AC11" s="18"/>
      <c r="AD11" s="49"/>
      <c r="AE11" s="1"/>
      <c r="AF11" s="1"/>
      <c r="AG11" s="1"/>
      <c r="AH11" s="1"/>
      <c r="AI11" s="1"/>
      <c r="AJ11" s="1"/>
    </row>
    <row r="12" spans="1:36">
      <c r="A12" s="176" t="s">
        <v>21</v>
      </c>
      <c r="B12" s="177"/>
      <c r="C12" s="177"/>
      <c r="D12" s="178"/>
      <c r="E12" s="179" t="s">
        <v>22</v>
      </c>
      <c r="F12" s="180"/>
      <c r="G12" s="180"/>
      <c r="H12" s="180"/>
      <c r="I12" s="180"/>
      <c r="J12" s="180"/>
      <c r="K12" s="180"/>
      <c r="L12" s="180"/>
      <c r="M12" s="180"/>
      <c r="N12" s="180"/>
      <c r="O12" s="180"/>
      <c r="P12" s="180"/>
      <c r="Q12" s="180"/>
      <c r="R12" s="180"/>
      <c r="S12" s="180"/>
      <c r="T12" s="180"/>
      <c r="U12" s="180"/>
      <c r="V12" s="180"/>
      <c r="W12" s="180"/>
      <c r="X12" s="181"/>
      <c r="Y12" s="33"/>
      <c r="Z12" s="149" t="s">
        <v>23</v>
      </c>
      <c r="AA12" s="150"/>
      <c r="AB12" s="150"/>
      <c r="AC12" s="150"/>
      <c r="AD12" s="151"/>
      <c r="AE12" s="1"/>
      <c r="AF12" s="149" t="s">
        <v>24</v>
      </c>
      <c r="AG12" s="151"/>
      <c r="AH12" s="1"/>
      <c r="AI12" s="1"/>
      <c r="AJ12" s="1"/>
    </row>
    <row r="13" spans="1:36">
      <c r="A13" s="158" t="s">
        <v>25</v>
      </c>
      <c r="B13" s="130" t="s">
        <v>26</v>
      </c>
      <c r="C13" s="130" t="s">
        <v>27</v>
      </c>
      <c r="D13" s="131" t="s">
        <v>28</v>
      </c>
      <c r="E13" s="161" t="s">
        <v>29</v>
      </c>
      <c r="F13" s="162"/>
      <c r="G13" s="162"/>
      <c r="H13" s="162"/>
      <c r="I13" s="163" t="s">
        <v>30</v>
      </c>
      <c r="J13" s="164"/>
      <c r="K13" s="164"/>
      <c r="L13" s="164"/>
      <c r="M13" s="164"/>
      <c r="N13" s="164"/>
      <c r="O13" s="164"/>
      <c r="P13" s="164"/>
      <c r="Q13" s="164"/>
      <c r="R13" s="27"/>
      <c r="S13" s="27"/>
      <c r="T13" s="163" t="s">
        <v>31</v>
      </c>
      <c r="U13" s="164"/>
      <c r="V13" s="164"/>
      <c r="W13" s="164"/>
      <c r="X13" s="165"/>
      <c r="Y13" s="33"/>
      <c r="Z13" s="152"/>
      <c r="AA13" s="153"/>
      <c r="AB13" s="153"/>
      <c r="AC13" s="153"/>
      <c r="AD13" s="154"/>
      <c r="AE13" s="1"/>
      <c r="AF13" s="152"/>
      <c r="AG13" s="154"/>
      <c r="AH13" s="2"/>
      <c r="AI13" s="2"/>
      <c r="AJ13" s="2"/>
    </row>
    <row r="14" spans="1:36" ht="30.75" customHeight="1" thickBot="1">
      <c r="A14" s="158"/>
      <c r="B14" s="130"/>
      <c r="C14" s="130"/>
      <c r="D14" s="131"/>
      <c r="E14" s="166" t="s">
        <v>32</v>
      </c>
      <c r="F14" s="167"/>
      <c r="G14" s="167"/>
      <c r="H14" s="167"/>
      <c r="I14" s="144" t="s">
        <v>33</v>
      </c>
      <c r="J14" s="145" t="s">
        <v>34</v>
      </c>
      <c r="K14" s="145" t="s">
        <v>35</v>
      </c>
      <c r="L14" s="146" t="s">
        <v>36</v>
      </c>
      <c r="M14" s="130" t="s">
        <v>37</v>
      </c>
      <c r="N14" s="148" t="s">
        <v>38</v>
      </c>
      <c r="O14" s="128" t="s">
        <v>39</v>
      </c>
      <c r="P14" s="130" t="s">
        <v>40</v>
      </c>
      <c r="Q14" s="128" t="s">
        <v>41</v>
      </c>
      <c r="R14" s="128" t="s">
        <v>42</v>
      </c>
      <c r="S14" s="30"/>
      <c r="T14" s="142" t="s">
        <v>43</v>
      </c>
      <c r="U14" s="130" t="s">
        <v>44</v>
      </c>
      <c r="V14" s="128" t="s">
        <v>45</v>
      </c>
      <c r="W14" s="130" t="s">
        <v>46</v>
      </c>
      <c r="X14" s="131"/>
      <c r="Y14" s="40"/>
      <c r="Z14" s="155"/>
      <c r="AA14" s="156"/>
      <c r="AB14" s="156"/>
      <c r="AC14" s="156"/>
      <c r="AD14" s="157"/>
      <c r="AE14" s="2"/>
      <c r="AF14" s="155"/>
      <c r="AG14" s="157"/>
      <c r="AH14" s="2"/>
      <c r="AI14" s="1"/>
      <c r="AJ14" s="2"/>
    </row>
    <row r="15" spans="1:36" ht="74.25" customHeight="1">
      <c r="A15" s="159"/>
      <c r="B15" s="128"/>
      <c r="C15" s="128"/>
      <c r="D15" s="160"/>
      <c r="E15" s="34" t="s">
        <v>47</v>
      </c>
      <c r="F15" s="32" t="s">
        <v>48</v>
      </c>
      <c r="G15" s="3"/>
      <c r="H15" s="4" t="s">
        <v>49</v>
      </c>
      <c r="I15" s="142"/>
      <c r="J15" s="145"/>
      <c r="K15" s="145"/>
      <c r="L15" s="147"/>
      <c r="M15" s="130"/>
      <c r="N15" s="129"/>
      <c r="O15" s="129"/>
      <c r="P15" s="130"/>
      <c r="Q15" s="129"/>
      <c r="R15" s="129"/>
      <c r="S15" s="31"/>
      <c r="T15" s="143"/>
      <c r="U15" s="130"/>
      <c r="V15" s="129"/>
      <c r="W15" s="28" t="s">
        <v>50</v>
      </c>
      <c r="X15" s="35" t="s">
        <v>51</v>
      </c>
      <c r="Y15" s="40"/>
      <c r="Z15" s="43" t="s">
        <v>52</v>
      </c>
      <c r="AA15" s="29" t="s">
        <v>53</v>
      </c>
      <c r="AB15" s="29" t="s">
        <v>54</v>
      </c>
      <c r="AC15" s="29" t="s">
        <v>55</v>
      </c>
      <c r="AD15" s="44" t="s">
        <v>56</v>
      </c>
      <c r="AE15" s="2"/>
      <c r="AF15" s="43" t="s">
        <v>57</v>
      </c>
      <c r="AG15" s="44" t="s">
        <v>58</v>
      </c>
      <c r="AH15" s="2"/>
      <c r="AI15" s="1"/>
      <c r="AJ15" s="2"/>
    </row>
    <row r="16" spans="1:36" ht="41.25" customHeight="1">
      <c r="A16" s="203">
        <v>1</v>
      </c>
      <c r="B16" s="113" t="s">
        <v>59</v>
      </c>
      <c r="C16" s="205" t="s">
        <v>60</v>
      </c>
      <c r="D16" s="205" t="s">
        <v>61</v>
      </c>
      <c r="E16" s="137" t="s">
        <v>62</v>
      </c>
      <c r="F16" s="140" t="s">
        <v>63</v>
      </c>
      <c r="G16" s="102" t="str">
        <f>+CONCATENATE(E16," - ",F16)</f>
        <v>MUY BAJA - MODERADO</v>
      </c>
      <c r="H16" s="105" t="str">
        <f>+VLOOKUP(G16,Datos!D3:E17,2,FALSE)</f>
        <v>MODERADO</v>
      </c>
      <c r="I16" s="116" t="s">
        <v>64</v>
      </c>
      <c r="J16" s="5" t="s">
        <v>65</v>
      </c>
      <c r="K16" s="6" t="s">
        <v>66</v>
      </c>
      <c r="L16" s="7">
        <f>IF(K16="ASIGNADO",15,IF(K16="NO ASIGNADO",0,""))</f>
        <v>15</v>
      </c>
      <c r="M16" s="118">
        <f>SUM(L16:L22)</f>
        <v>100</v>
      </c>
      <c r="N16" s="120" t="s">
        <v>67</v>
      </c>
      <c r="O16" s="123">
        <f>IF(O19="DÉBIL",0,IF(O19="MODERADO",50,IF(O19="FUERTE",100,"")))</f>
        <v>100</v>
      </c>
      <c r="P16" s="124" t="str">
        <f>IF(AND(M19="FUERTE",N16="FUERTE (SIEMPRE SE EJECUTA)"),"NO","SÍ")</f>
        <v>NO</v>
      </c>
      <c r="Q16" s="127" t="s">
        <v>68</v>
      </c>
      <c r="R16" s="99" t="str">
        <f>IF(AND(E16="MUY BAJA",Q19=2),"MUY BAJA",IF(AND(E16="BAJA",Q19=2),"MUY BAJA",IF(AND(E16="MEDIA",Q19=2),"MUY BAJA",IF(AND(E16="ALTA",Q19=2),"BAJA",IF(AND(E16="MUY ALTA",Q19=2),"MEDIA",IF(AND(E16="MUY BAJA",Q19=1),"MUY BAJA",IF(AND(E16="BAJA",Q19=1),"MUY BAJA",IF(AND(E16="MEDIA",Q19=1),"BAJA",IF(AND(E16="ALTA",Q19=1),"MEDIA",IF(AND(E16="MUY ALTA",Q19=1),"ALTA",E16))))))))))</f>
        <v>MUY BAJA</v>
      </c>
      <c r="S16" s="102" t="str">
        <f>+CONCATENATE(R16," - ",F16)</f>
        <v>MUY BAJA - MODERADO</v>
      </c>
      <c r="T16" s="105" t="str">
        <f>+VLOOKUP(S16,Datos!$D$3:$E$17,2,FALSE)</f>
        <v>MODERADO</v>
      </c>
      <c r="U16" s="108" t="s">
        <v>69</v>
      </c>
      <c r="V16" s="191" t="s">
        <v>70</v>
      </c>
      <c r="W16" s="195" t="s">
        <v>71</v>
      </c>
      <c r="X16" s="214" t="s">
        <v>72</v>
      </c>
      <c r="Y16" s="41"/>
      <c r="Z16" s="93">
        <v>45419</v>
      </c>
      <c r="AA16" s="197" t="s">
        <v>73</v>
      </c>
      <c r="AB16" s="197" t="s">
        <v>74</v>
      </c>
      <c r="AC16" s="95"/>
      <c r="AD16" s="97"/>
      <c r="AE16" s="1"/>
      <c r="AF16" s="208" t="s">
        <v>75</v>
      </c>
      <c r="AG16" s="211" t="s">
        <v>76</v>
      </c>
      <c r="AH16" s="1"/>
      <c r="AI16" s="1"/>
      <c r="AJ16" s="1"/>
    </row>
    <row r="17" spans="1:36" ht="55.5" customHeight="1">
      <c r="A17" s="203"/>
      <c r="B17" s="114"/>
      <c r="C17" s="206"/>
      <c r="D17" s="206"/>
      <c r="E17" s="138"/>
      <c r="F17" s="140"/>
      <c r="G17" s="103"/>
      <c r="H17" s="106"/>
      <c r="I17" s="201"/>
      <c r="J17" s="8" t="s">
        <v>77</v>
      </c>
      <c r="K17" s="9" t="s">
        <v>78</v>
      </c>
      <c r="L17" s="10">
        <f>IF(K17="ADECUADO",15,IF(K17="INADECUADO",0,""))</f>
        <v>15</v>
      </c>
      <c r="M17" s="119"/>
      <c r="N17" s="121"/>
      <c r="O17" s="123"/>
      <c r="P17" s="125"/>
      <c r="Q17" s="127"/>
      <c r="R17" s="100"/>
      <c r="S17" s="103"/>
      <c r="T17" s="106"/>
      <c r="U17" s="109"/>
      <c r="V17" s="192"/>
      <c r="W17" s="216"/>
      <c r="X17" s="215"/>
      <c r="Y17" s="41"/>
      <c r="Z17" s="74"/>
      <c r="AA17" s="198"/>
      <c r="AB17" s="197"/>
      <c r="AC17" s="95"/>
      <c r="AD17" s="97"/>
      <c r="AE17" s="1"/>
      <c r="AF17" s="209"/>
      <c r="AG17" s="212"/>
      <c r="AH17" s="1"/>
      <c r="AI17" s="1"/>
      <c r="AJ17" s="1"/>
    </row>
    <row r="18" spans="1:36" ht="69" customHeight="1">
      <c r="A18" s="203"/>
      <c r="B18" s="114"/>
      <c r="C18" s="206"/>
      <c r="D18" s="206"/>
      <c r="E18" s="138"/>
      <c r="F18" s="140"/>
      <c r="G18" s="103"/>
      <c r="H18" s="106"/>
      <c r="I18" s="201"/>
      <c r="J18" s="11" t="s">
        <v>79</v>
      </c>
      <c r="K18" s="9" t="s">
        <v>80</v>
      </c>
      <c r="L18" s="10">
        <f>IF(K18="OPORTUNA",15,IF(K18="INOPORTUNA",0,""))</f>
        <v>15</v>
      </c>
      <c r="M18" s="119"/>
      <c r="N18" s="121"/>
      <c r="O18" s="123"/>
      <c r="P18" s="125"/>
      <c r="Q18" s="12" t="s">
        <v>81</v>
      </c>
      <c r="R18" s="100"/>
      <c r="S18" s="103"/>
      <c r="T18" s="106"/>
      <c r="U18" s="109"/>
      <c r="V18" s="192"/>
      <c r="W18" s="216"/>
      <c r="X18" s="215"/>
      <c r="Y18" s="41"/>
      <c r="Z18" s="74"/>
      <c r="AA18" s="198"/>
      <c r="AB18" s="197"/>
      <c r="AC18" s="95"/>
      <c r="AD18" s="97"/>
      <c r="AE18" s="1"/>
      <c r="AF18" s="209"/>
      <c r="AG18" s="212"/>
      <c r="AH18" s="1"/>
      <c r="AI18" s="1"/>
      <c r="AJ18" s="1"/>
    </row>
    <row r="19" spans="1:36" ht="86.25" customHeight="1">
      <c r="A19" s="203"/>
      <c r="B19" s="114"/>
      <c r="C19" s="206"/>
      <c r="D19" s="206"/>
      <c r="E19" s="138"/>
      <c r="F19" s="140"/>
      <c r="G19" s="103"/>
      <c r="H19" s="106"/>
      <c r="I19" s="201"/>
      <c r="J19" s="8" t="s">
        <v>82</v>
      </c>
      <c r="K19" s="9" t="s">
        <v>83</v>
      </c>
      <c r="L19" s="10">
        <f>IF(K19="PREVENIR",15,IF(K19="DETECTAR",10,IF(K19="NO ES UN CONTROL",0,"")))</f>
        <v>15</v>
      </c>
      <c r="M19" s="78" t="str">
        <f>IF(M16&lt;86,"DÉBIL",IF(M16&lt;96,"MODERADO",IF(M16&lt;101,"FUERTE","")))</f>
        <v>FUERTE</v>
      </c>
      <c r="N19" s="121"/>
      <c r="O19" s="81" t="str">
        <f>IF(AND(M19="FUERTE",N16="FUERTE (SIEMPRE SE EJECUTA)"),"FUERTE",IF(OR(M19="DÉBIL",N16="DÉBIL (NO SE EJECUTA)"),"DÉBIL",IF(OR(M19="MODERADO",N16="MODERADO (ALGUNAS VECES)"),"MODERADO")))</f>
        <v>FUERTE</v>
      </c>
      <c r="P19" s="125"/>
      <c r="Q19" s="83">
        <f>IF(AND($O$19="FUERTE",$Q$16="DIRECTAMENTE"),2,IF(AND($O$19="FUERTE",$Q$16="DIRECTAMENTE"),2,IF(AND($O$19="FUERTE",$Q$16="DIRECTAMENTE"),2,IF(AND($O$19="FUERTE",$Q$16="NO DISMINUYE"),0,IF(AND($O$19="MODERADO",$Q$16="DIRECTAMENTE"),1,IF(AND($O$19="MODERADO",$Q$16="DIRECTAMENTE"),1,IF(AND($O$19="MODERADO",$Q$16="DIRECTAMENTE"),1,IF(AND($O$19="MODERADO",$Q$16="NO DISMINUYE"),0,"N/A"))))))))</f>
        <v>2</v>
      </c>
      <c r="R19" s="100"/>
      <c r="S19" s="103"/>
      <c r="T19" s="106"/>
      <c r="U19" s="109"/>
      <c r="V19" s="86" t="s">
        <v>84</v>
      </c>
      <c r="W19" s="216"/>
      <c r="X19" s="86" t="s">
        <v>85</v>
      </c>
      <c r="Y19" s="42"/>
      <c r="Z19" s="74"/>
      <c r="AA19" s="198"/>
      <c r="AB19" s="197"/>
      <c r="AC19" s="95"/>
      <c r="AD19" s="97"/>
      <c r="AE19" s="1"/>
      <c r="AF19" s="209"/>
      <c r="AG19" s="212"/>
      <c r="AH19" s="1"/>
      <c r="AI19" s="1"/>
      <c r="AJ19" s="1"/>
    </row>
    <row r="20" spans="1:36" ht="75.75" customHeight="1">
      <c r="A20" s="203"/>
      <c r="B20" s="114"/>
      <c r="C20" s="206"/>
      <c r="D20" s="206"/>
      <c r="E20" s="138"/>
      <c r="F20" s="140"/>
      <c r="G20" s="103"/>
      <c r="H20" s="106"/>
      <c r="I20" s="201"/>
      <c r="J20" s="8" t="s">
        <v>86</v>
      </c>
      <c r="K20" s="9" t="s">
        <v>87</v>
      </c>
      <c r="L20" s="10">
        <f>IF(K20="CONFIABLE",15,IF(K20="NO CONFIABLE",0,""))</f>
        <v>15</v>
      </c>
      <c r="M20" s="79"/>
      <c r="N20" s="121"/>
      <c r="O20" s="81"/>
      <c r="P20" s="125"/>
      <c r="Q20" s="84"/>
      <c r="R20" s="100"/>
      <c r="S20" s="103"/>
      <c r="T20" s="106"/>
      <c r="U20" s="109"/>
      <c r="V20" s="87"/>
      <c r="W20" s="216"/>
      <c r="X20" s="87"/>
      <c r="Y20" s="42"/>
      <c r="Z20" s="74"/>
      <c r="AA20" s="198"/>
      <c r="AB20" s="197"/>
      <c r="AC20" s="95"/>
      <c r="AD20" s="97"/>
      <c r="AE20" s="1"/>
      <c r="AF20" s="209"/>
      <c r="AG20" s="212"/>
      <c r="AH20" s="1"/>
      <c r="AI20" s="1"/>
      <c r="AJ20" s="1"/>
    </row>
    <row r="21" spans="1:36" ht="66.75" customHeight="1">
      <c r="A21" s="203"/>
      <c r="B21" s="114"/>
      <c r="C21" s="206"/>
      <c r="D21" s="206"/>
      <c r="E21" s="138"/>
      <c r="F21" s="140"/>
      <c r="G21" s="103"/>
      <c r="H21" s="106"/>
      <c r="I21" s="201"/>
      <c r="J21" s="8" t="s">
        <v>88</v>
      </c>
      <c r="K21" s="9" t="s">
        <v>89</v>
      </c>
      <c r="L21" s="10">
        <f>IF(K21="SE INVESTIGAN Y SE RESUELVEN OPORTUNAMENTE",15,IF(K21="NO SE INVESTIGAN Y SE RESUELVEN OPORTUNAMENTE",0,""))</f>
        <v>15</v>
      </c>
      <c r="M21" s="79"/>
      <c r="N21" s="121"/>
      <c r="O21" s="81"/>
      <c r="P21" s="125"/>
      <c r="Q21" s="84"/>
      <c r="R21" s="100"/>
      <c r="S21" s="103"/>
      <c r="T21" s="106"/>
      <c r="U21" s="109"/>
      <c r="V21" s="193" t="s">
        <v>90</v>
      </c>
      <c r="W21" s="216"/>
      <c r="X21" s="195" t="s">
        <v>91</v>
      </c>
      <c r="Y21" s="41"/>
      <c r="Z21" s="74"/>
      <c r="AA21" s="198"/>
      <c r="AB21" s="197"/>
      <c r="AC21" s="95"/>
      <c r="AD21" s="97"/>
      <c r="AE21" s="1"/>
      <c r="AF21" s="209"/>
      <c r="AG21" s="212"/>
      <c r="AH21" s="1"/>
      <c r="AI21" s="1"/>
      <c r="AJ21" s="1"/>
    </row>
    <row r="22" spans="1:36" ht="51" customHeight="1">
      <c r="A22" s="204"/>
      <c r="B22" s="115"/>
      <c r="C22" s="207"/>
      <c r="D22" s="207"/>
      <c r="E22" s="139"/>
      <c r="F22" s="141"/>
      <c r="G22" s="104"/>
      <c r="H22" s="107"/>
      <c r="I22" s="202"/>
      <c r="J22" s="36" t="s">
        <v>92</v>
      </c>
      <c r="K22" s="37" t="s">
        <v>93</v>
      </c>
      <c r="L22" s="38">
        <f>IF(K22="COMPLETA",10,IF(K22="INCOMPLETA",5,IF(K22="NO EXISTE",0,"")))</f>
        <v>10</v>
      </c>
      <c r="M22" s="80"/>
      <c r="N22" s="122"/>
      <c r="O22" s="82"/>
      <c r="P22" s="126"/>
      <c r="Q22" s="85"/>
      <c r="R22" s="101"/>
      <c r="S22" s="104"/>
      <c r="T22" s="107"/>
      <c r="U22" s="110"/>
      <c r="V22" s="194"/>
      <c r="W22" s="196"/>
      <c r="X22" s="196"/>
      <c r="Y22" s="41"/>
      <c r="Z22" s="75"/>
      <c r="AA22" s="199"/>
      <c r="AB22" s="200"/>
      <c r="AC22" s="96"/>
      <c r="AD22" s="98"/>
      <c r="AE22" s="1"/>
      <c r="AF22" s="210"/>
      <c r="AG22" s="213"/>
      <c r="AH22" s="1"/>
      <c r="AI22" s="1"/>
      <c r="AJ22" s="1"/>
    </row>
  </sheetData>
  <dataConsolidate/>
  <mergeCells count="72">
    <mergeCell ref="B8:I8"/>
    <mergeCell ref="B9:I9"/>
    <mergeCell ref="AD1:AF1"/>
    <mergeCell ref="AD2:AF2"/>
    <mergeCell ref="AD3:AF3"/>
    <mergeCell ref="AD4:AF4"/>
    <mergeCell ref="B1:AC2"/>
    <mergeCell ref="B3:AC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16:A22"/>
    <mergeCell ref="B16:B22"/>
    <mergeCell ref="C16:C22"/>
    <mergeCell ref="D16:D22"/>
    <mergeCell ref="E16:E22"/>
    <mergeCell ref="F16:F22"/>
    <mergeCell ref="H16:H22"/>
    <mergeCell ref="I16:I22"/>
    <mergeCell ref="M16:M18"/>
    <mergeCell ref="N16:N22"/>
    <mergeCell ref="M19:M22"/>
    <mergeCell ref="C13:C15"/>
    <mergeCell ref="D13:D15"/>
    <mergeCell ref="E13:H13"/>
    <mergeCell ref="I13:Q13"/>
    <mergeCell ref="R14:R15"/>
    <mergeCell ref="X19:X20"/>
    <mergeCell ref="Z12:AD14"/>
    <mergeCell ref="V16:V18"/>
    <mergeCell ref="V19:V20"/>
    <mergeCell ref="V21:V22"/>
    <mergeCell ref="AC16:AC22"/>
    <mergeCell ref="X21:X22"/>
    <mergeCell ref="AA16:AA22"/>
    <mergeCell ref="AB16:AB22"/>
    <mergeCell ref="AD16:AD22"/>
    <mergeCell ref="O19:O22"/>
    <mergeCell ref="Q19:Q22"/>
    <mergeCell ref="Q16:Q17"/>
    <mergeCell ref="T16:T22"/>
    <mergeCell ref="U16:U22"/>
    <mergeCell ref="S16:S22"/>
  </mergeCells>
  <conditionalFormatting sqref="H16:H22">
    <cfRule type="containsText" dxfId="23" priority="12" operator="containsText" text="EXTREMO">
      <formula>NOT(ISERROR(SEARCH("EXTREMO",H16)))</formula>
    </cfRule>
    <cfRule type="containsText" dxfId="22" priority="13" operator="containsText" text="ALTO">
      <formula>NOT(ISERROR(SEARCH("ALTO",H16)))</formula>
    </cfRule>
    <cfRule type="containsText" dxfId="21" priority="14" operator="containsText" text="MODERADO">
      <formula>NOT(ISERROR(SEARCH("MODERADO",H16)))</formula>
    </cfRule>
  </conditionalFormatting>
  <conditionalFormatting sqref="T16:T22">
    <cfRule type="containsText" dxfId="20" priority="1" operator="containsText" text="EXTREMO">
      <formula>NOT(ISERROR(SEARCH("EXTREMO",T16)))</formula>
    </cfRule>
    <cfRule type="containsText" dxfId="19" priority="2" operator="containsText" text="ALTO">
      <formula>NOT(ISERROR(SEARCH("ALTO",T16)))</formula>
    </cfRule>
    <cfRule type="containsText" dxfId="18" priority="3" operator="containsText" text="MODERADO">
      <formula>NOT(ISERROR(SEARCH("MODERADO",T16)))</formula>
    </cfRule>
  </conditionalFormatting>
  <dataValidations count="2">
    <dataValidation type="list" allowBlank="1" showInputMessage="1" showErrorMessage="1" sqref="Q16:Q17" xr:uid="{00000000-0002-0000-0100-000000000000}">
      <formula1>$AE$19:$AE$21</formula1>
    </dataValidation>
    <dataValidation type="list" allowBlank="1" showInputMessage="1" showErrorMessage="1" sqref="N16" xr:uid="{00000000-0002-0000-0100-000001000000}">
      <formula1>$AE$14:$AF$14</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2000000}">
          <x14:formula1>
            <xm:f>Datos!$J$5:$L$5</xm:f>
          </x14:formula1>
          <xm:sqref>K19</xm:sqref>
        </x14:dataValidation>
        <x14:dataValidation type="list" allowBlank="1" showInputMessage="1" showErrorMessage="1" xr:uid="{00000000-0002-0000-0100-000003000000}">
          <x14:formula1>
            <xm:f>Datos!$A$11:$A$13</xm:f>
          </x14:formula1>
          <xm:sqref>U16:U22</xm:sqref>
        </x14:dataValidation>
        <x14:dataValidation type="list" allowBlank="1" showInputMessage="1" showErrorMessage="1" xr:uid="{00000000-0002-0000-0100-000004000000}">
          <x14:formula1>
            <xm:f>Datos!$J$7:$K$7</xm:f>
          </x14:formula1>
          <xm:sqref>K21</xm:sqref>
        </x14:dataValidation>
        <x14:dataValidation type="list" allowBlank="1" showInputMessage="1" showErrorMessage="1" xr:uid="{00000000-0002-0000-0100-000005000000}">
          <x14:formula1>
            <xm:f>Datos!$J$6:$K$6</xm:f>
          </x14:formula1>
          <xm:sqref>K20</xm:sqref>
        </x14:dataValidation>
        <x14:dataValidation type="list" allowBlank="1" showInputMessage="1" showErrorMessage="1" xr:uid="{00000000-0002-0000-0100-000006000000}">
          <x14:formula1>
            <xm:f>Datos!$J$3:$K$3</xm:f>
          </x14:formula1>
          <xm:sqref>K17</xm:sqref>
        </x14:dataValidation>
        <x14:dataValidation type="list" allowBlank="1" showInputMessage="1" showErrorMessage="1" xr:uid="{00000000-0002-0000-0100-000007000000}">
          <x14:formula1>
            <xm:f>Datos!$J$2:$K$2</xm:f>
          </x14:formula1>
          <xm:sqref>K16</xm:sqref>
        </x14:dataValidation>
        <x14:dataValidation type="list" allowBlank="1" showInputMessage="1" showErrorMessage="1" xr:uid="{00000000-0002-0000-0100-000008000000}">
          <x14:formula1>
            <xm:f>Datos!$J$8:$L$8</xm:f>
          </x14:formula1>
          <xm:sqref>K22</xm:sqref>
        </x14:dataValidation>
        <x14:dataValidation type="list" allowBlank="1" showInputMessage="1" showErrorMessage="1" xr:uid="{00000000-0002-0000-0100-000009000000}">
          <x14:formula1>
            <xm:f>Datos!$B$3:$B$5</xm:f>
          </x14:formula1>
          <xm:sqref>F16:F22</xm:sqref>
        </x14:dataValidation>
        <x14:dataValidation type="list" allowBlank="1" showInputMessage="1" showErrorMessage="1" xr:uid="{00000000-0002-0000-0100-00000A000000}">
          <x14:formula1>
            <xm:f>Datos!$A$3:$A$7</xm:f>
          </x14:formula1>
          <xm:sqref>E16</xm:sqref>
        </x14:dataValidation>
        <x14:dataValidation type="list" allowBlank="1" showInputMessage="1" showErrorMessage="1" xr:uid="{00000000-0002-0000-0100-00000B000000}">
          <x14:formula1>
            <xm:f>Datos!$J$4:$K$4</xm:f>
          </x14:formula1>
          <xm:sqref>K18</xm:sqref>
        </x14:dataValidation>
        <x14:dataValidation type="list" allowBlank="1" showInputMessage="1" showErrorMessage="1" xr:uid="{00000000-0002-0000-0100-00000C000000}">
          <x14:formula1>
            <xm:f>Datos!$A$17:$A$18</xm:f>
          </x14:formula1>
          <xm:sqref>V21:V22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1"/>
  <sheetViews>
    <sheetView showGridLines="0" tabSelected="1" topLeftCell="AD16" zoomScale="90" zoomScaleNormal="90" zoomScaleSheetLayoutView="120" workbookViewId="0">
      <selection activeCell="AI18" sqref="AI18"/>
    </sheetView>
  </sheetViews>
  <sheetFormatPr baseColWidth="10" defaultColWidth="11.453125" defaultRowHeight="14.5"/>
  <cols>
    <col min="1" max="1" width="36.81640625" customWidth="1"/>
    <col min="2" max="4" width="32.453125" customWidth="1"/>
    <col min="5" max="7" width="20.81640625" customWidth="1"/>
    <col min="8" max="8" width="25.453125" customWidth="1"/>
    <col min="9" max="9" width="59.1796875" customWidth="1"/>
    <col min="10" max="10" width="53.7265625" customWidth="1"/>
    <col min="11" max="11" width="24.453125" customWidth="1"/>
    <col min="12" max="12" width="11.453125" customWidth="1"/>
    <col min="13" max="15" width="24.453125" customWidth="1"/>
    <col min="16" max="16" width="19.7265625" customWidth="1"/>
    <col min="17" max="17" width="25.1796875" customWidth="1"/>
    <col min="18" max="20" width="25.1796875" hidden="1" customWidth="1"/>
    <col min="21" max="21" width="16.453125" hidden="1" customWidth="1"/>
    <col min="22" max="22" width="25.453125" customWidth="1"/>
    <col min="23" max="23" width="29" customWidth="1"/>
    <col min="24" max="24" width="25.453125" customWidth="1"/>
    <col min="25" max="25" width="1.7265625" customWidth="1"/>
    <col min="26" max="26" width="33.453125" customWidth="1"/>
    <col min="27" max="27" width="40.1796875" customWidth="1"/>
    <col min="28" max="28" width="41.1796875" customWidth="1"/>
    <col min="29" max="29" width="40.26953125" customWidth="1"/>
    <col min="30" max="30" width="34.81640625" customWidth="1"/>
    <col min="31" max="31" width="2.26953125" customWidth="1"/>
    <col min="32" max="32" width="42.453125" customWidth="1"/>
    <col min="33" max="33" width="50.26953125" customWidth="1"/>
    <col min="34" max="36" width="11.453125" customWidth="1"/>
  </cols>
  <sheetData>
    <row r="1" spans="1:36" ht="27" customHeight="1">
      <c r="A1" s="182"/>
      <c r="B1" s="183" t="s">
        <v>187</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5"/>
      <c r="AD1" s="189" t="s">
        <v>1</v>
      </c>
      <c r="AE1" s="190"/>
      <c r="AF1" s="190"/>
      <c r="AG1" s="45" t="s">
        <v>2</v>
      </c>
      <c r="AH1" s="1"/>
      <c r="AI1" s="1"/>
      <c r="AJ1" s="1"/>
    </row>
    <row r="2" spans="1:36" ht="27" customHeight="1" thickBot="1">
      <c r="A2" s="182"/>
      <c r="B2" s="186"/>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8"/>
      <c r="AD2" s="189" t="s">
        <v>3</v>
      </c>
      <c r="AE2" s="190"/>
      <c r="AF2" s="190"/>
      <c r="AG2" s="46" t="s">
        <v>4</v>
      </c>
      <c r="AH2" s="1"/>
      <c r="AI2" s="1"/>
      <c r="AJ2" s="1"/>
    </row>
    <row r="3" spans="1:36" ht="27" customHeight="1">
      <c r="A3" s="182"/>
      <c r="B3" s="183" t="s">
        <v>5</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5"/>
      <c r="AD3" s="189" t="s">
        <v>6</v>
      </c>
      <c r="AE3" s="190"/>
      <c r="AF3" s="190"/>
      <c r="AG3" s="45" t="s">
        <v>7</v>
      </c>
      <c r="AH3" s="1"/>
      <c r="AI3" s="1"/>
      <c r="AJ3" s="1"/>
    </row>
    <row r="4" spans="1:36" ht="27" customHeight="1" thickBot="1">
      <c r="A4" s="182"/>
      <c r="B4" s="186"/>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8"/>
      <c r="AD4" s="189" t="s">
        <v>8</v>
      </c>
      <c r="AE4" s="190"/>
      <c r="AF4" s="190"/>
      <c r="AG4" s="47">
        <v>44838</v>
      </c>
      <c r="AH4" s="1"/>
      <c r="AI4" s="1"/>
      <c r="AJ4" s="1"/>
    </row>
    <row r="5" spans="1:36" ht="27" customHeight="1" thickBot="1">
      <c r="A5" s="19"/>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7"/>
      <c r="AD5" s="26"/>
      <c r="AE5" s="1"/>
      <c r="AF5" s="1"/>
      <c r="AG5" s="1"/>
      <c r="AH5" s="1"/>
      <c r="AI5" s="1"/>
      <c r="AJ5" s="1"/>
    </row>
    <row r="6" spans="1:36" ht="59.25" customHeight="1" thickBot="1">
      <c r="A6" s="48" t="s">
        <v>9</v>
      </c>
      <c r="B6" s="168" t="s">
        <v>186</v>
      </c>
      <c r="C6" s="169"/>
      <c r="D6" s="169"/>
      <c r="E6" s="169"/>
      <c r="F6" s="169"/>
      <c r="G6" s="169"/>
      <c r="H6" s="170"/>
      <c r="I6" s="16"/>
      <c r="J6" s="22"/>
      <c r="K6" s="25" t="s">
        <v>11</v>
      </c>
      <c r="L6" s="24"/>
      <c r="M6" s="171">
        <v>45321</v>
      </c>
      <c r="N6" s="172"/>
      <c r="O6" s="16"/>
      <c r="P6" s="16"/>
      <c r="Q6" s="16"/>
      <c r="R6" s="16"/>
      <c r="S6" s="16"/>
      <c r="T6" s="16"/>
      <c r="U6" s="16"/>
      <c r="V6" s="16"/>
      <c r="W6" s="16"/>
      <c r="X6" s="16"/>
      <c r="Y6" s="16"/>
      <c r="Z6" s="16"/>
      <c r="AA6" s="16"/>
      <c r="AB6" s="16"/>
      <c r="AC6" s="17"/>
      <c r="AD6" s="16"/>
      <c r="AE6" s="1"/>
      <c r="AF6" s="1"/>
      <c r="AG6" s="1"/>
      <c r="AH6" s="1"/>
      <c r="AI6" s="1"/>
      <c r="AJ6" s="1"/>
    </row>
    <row r="7" spans="1:36" ht="27" customHeight="1" thickBot="1">
      <c r="A7" s="23"/>
      <c r="B7" s="22"/>
      <c r="C7" s="22"/>
      <c r="D7" s="22"/>
      <c r="E7" s="22"/>
      <c r="F7" s="22"/>
      <c r="G7" s="22"/>
      <c r="H7" s="22"/>
      <c r="I7" s="22"/>
      <c r="J7" s="22"/>
      <c r="K7" s="22"/>
      <c r="L7" s="22"/>
      <c r="M7" s="22"/>
      <c r="N7" s="22"/>
      <c r="O7" s="16"/>
      <c r="P7" s="16"/>
      <c r="Q7" s="16"/>
      <c r="R7" s="16"/>
      <c r="S7" s="16"/>
      <c r="T7" s="16"/>
      <c r="U7" s="16"/>
      <c r="V7" s="16"/>
      <c r="W7" s="16"/>
      <c r="X7" s="16"/>
      <c r="Y7" s="16"/>
      <c r="Z7" s="16"/>
      <c r="AA7" s="16"/>
      <c r="AB7" s="16"/>
      <c r="AC7" s="17"/>
      <c r="AD7" s="16"/>
      <c r="AE7" s="1"/>
      <c r="AF7" s="1"/>
      <c r="AG7" s="1"/>
      <c r="AH7" s="1"/>
      <c r="AI7" s="1"/>
      <c r="AJ7" s="1"/>
    </row>
    <row r="8" spans="1:36" ht="59.25" customHeight="1" thickBot="1">
      <c r="A8" s="48" t="s">
        <v>12</v>
      </c>
      <c r="B8" s="220" t="s">
        <v>185</v>
      </c>
      <c r="C8" s="221"/>
      <c r="D8" s="221"/>
      <c r="E8" s="221"/>
      <c r="F8" s="221"/>
      <c r="G8" s="221"/>
      <c r="H8" s="221"/>
      <c r="I8" s="222"/>
      <c r="J8" s="16"/>
      <c r="K8" s="20" t="s">
        <v>14</v>
      </c>
      <c r="L8" s="20"/>
      <c r="M8" s="20" t="s">
        <v>15</v>
      </c>
      <c r="N8" s="20" t="s">
        <v>16</v>
      </c>
      <c r="O8" s="20" t="s">
        <v>17</v>
      </c>
      <c r="P8" s="16"/>
      <c r="Q8" s="16"/>
      <c r="R8" s="16"/>
      <c r="S8" s="16"/>
      <c r="T8" s="16"/>
      <c r="U8" s="16"/>
      <c r="V8" s="16"/>
      <c r="W8" s="16"/>
      <c r="X8" s="16"/>
      <c r="Y8" s="16"/>
      <c r="Z8" s="16"/>
      <c r="AA8" s="16"/>
      <c r="AB8" s="16"/>
      <c r="AC8" s="17"/>
      <c r="AD8" s="16"/>
      <c r="AE8" s="1"/>
      <c r="AF8" s="1"/>
      <c r="AG8" s="1"/>
      <c r="AH8" s="1"/>
      <c r="AI8" s="1"/>
      <c r="AJ8" s="1"/>
    </row>
    <row r="9" spans="1:36" ht="59.25" customHeight="1" thickBot="1">
      <c r="A9" s="48" t="s">
        <v>18</v>
      </c>
      <c r="B9" s="220" t="s">
        <v>184</v>
      </c>
      <c r="C9" s="221"/>
      <c r="D9" s="221"/>
      <c r="E9" s="221"/>
      <c r="F9" s="221"/>
      <c r="G9" s="221"/>
      <c r="H9" s="221"/>
      <c r="I9" s="222"/>
      <c r="J9" s="16"/>
      <c r="K9" s="52"/>
      <c r="L9" s="21"/>
      <c r="M9" s="52" t="s">
        <v>20</v>
      </c>
      <c r="N9" s="52"/>
      <c r="O9" s="52"/>
      <c r="P9" s="16"/>
      <c r="Q9" s="16"/>
      <c r="R9" s="16"/>
      <c r="S9" s="16"/>
      <c r="T9" s="16"/>
      <c r="U9" s="16"/>
      <c r="V9" s="16"/>
      <c r="W9" s="16"/>
      <c r="X9" s="16"/>
      <c r="Y9" s="16"/>
      <c r="Z9" s="16"/>
      <c r="AA9" s="16"/>
      <c r="AB9" s="16"/>
      <c r="AC9" s="17"/>
      <c r="AD9" s="16"/>
      <c r="AE9" s="1"/>
      <c r="AF9" s="1"/>
      <c r="AG9" s="1"/>
      <c r="AH9" s="1"/>
      <c r="AI9" s="1"/>
      <c r="AJ9" s="1"/>
    </row>
    <row r="10" spans="1:36" ht="15.7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7"/>
      <c r="AD10" s="16"/>
      <c r="AE10" s="1"/>
      <c r="AF10" s="1"/>
      <c r="AG10" s="1"/>
      <c r="AH10" s="1"/>
      <c r="AI10" s="1"/>
      <c r="AJ10" s="1"/>
    </row>
    <row r="11" spans="1:36" ht="15.75" customHeight="1" thickBot="1">
      <c r="A11" s="39"/>
      <c r="B11" s="16"/>
      <c r="C11" s="16"/>
      <c r="D11" s="16"/>
      <c r="E11" s="16"/>
      <c r="F11" s="16"/>
      <c r="G11" s="16"/>
      <c r="H11" s="16"/>
      <c r="I11" s="16"/>
      <c r="J11" s="16"/>
      <c r="K11" s="16"/>
      <c r="L11" s="16"/>
      <c r="M11" s="16"/>
      <c r="N11" s="16"/>
      <c r="O11" s="16"/>
      <c r="P11" s="16"/>
      <c r="Q11" s="16"/>
      <c r="R11" s="16"/>
      <c r="S11" s="16"/>
      <c r="T11" s="16"/>
      <c r="U11" s="16"/>
      <c r="V11" s="16"/>
      <c r="W11" s="16"/>
      <c r="X11" s="16"/>
      <c r="Y11" s="16"/>
      <c r="Z11" s="15"/>
      <c r="AA11" s="15"/>
      <c r="AB11" s="15"/>
      <c r="AC11" s="18"/>
      <c r="AD11" s="49"/>
      <c r="AE11" s="1"/>
      <c r="AF11" s="1"/>
      <c r="AG11" s="1"/>
      <c r="AH11" s="1"/>
      <c r="AI11" s="1"/>
      <c r="AJ11" s="1"/>
    </row>
    <row r="12" spans="1:36">
      <c r="A12" s="176" t="s">
        <v>21</v>
      </c>
      <c r="B12" s="177"/>
      <c r="C12" s="177"/>
      <c r="D12" s="178"/>
      <c r="E12" s="179" t="s">
        <v>22</v>
      </c>
      <c r="F12" s="180"/>
      <c r="G12" s="180"/>
      <c r="H12" s="180"/>
      <c r="I12" s="180"/>
      <c r="J12" s="180"/>
      <c r="K12" s="180"/>
      <c r="L12" s="180"/>
      <c r="M12" s="180"/>
      <c r="N12" s="180"/>
      <c r="O12" s="180"/>
      <c r="P12" s="180"/>
      <c r="Q12" s="180"/>
      <c r="R12" s="180"/>
      <c r="S12" s="180"/>
      <c r="T12" s="180"/>
      <c r="U12" s="180"/>
      <c r="V12" s="180"/>
      <c r="W12" s="180"/>
      <c r="X12" s="181"/>
      <c r="Y12" s="33"/>
      <c r="Z12" s="149" t="s">
        <v>23</v>
      </c>
      <c r="AA12" s="150"/>
      <c r="AB12" s="150"/>
      <c r="AC12" s="150"/>
      <c r="AD12" s="151"/>
      <c r="AE12" s="1"/>
      <c r="AF12" s="149" t="s">
        <v>24</v>
      </c>
      <c r="AG12" s="151"/>
      <c r="AH12" s="1"/>
      <c r="AI12" s="1"/>
      <c r="AJ12" s="1"/>
    </row>
    <row r="13" spans="1:36">
      <c r="A13" s="158" t="s">
        <v>25</v>
      </c>
      <c r="B13" s="130" t="s">
        <v>26</v>
      </c>
      <c r="C13" s="130" t="s">
        <v>27</v>
      </c>
      <c r="D13" s="131" t="s">
        <v>28</v>
      </c>
      <c r="E13" s="161" t="s">
        <v>29</v>
      </c>
      <c r="F13" s="162"/>
      <c r="G13" s="162"/>
      <c r="H13" s="162"/>
      <c r="I13" s="163" t="s">
        <v>30</v>
      </c>
      <c r="J13" s="164"/>
      <c r="K13" s="164"/>
      <c r="L13" s="164"/>
      <c r="M13" s="164"/>
      <c r="N13" s="164"/>
      <c r="O13" s="164"/>
      <c r="P13" s="164"/>
      <c r="Q13" s="164"/>
      <c r="R13" s="27"/>
      <c r="S13" s="27"/>
      <c r="T13" s="163" t="s">
        <v>31</v>
      </c>
      <c r="U13" s="164"/>
      <c r="V13" s="164"/>
      <c r="W13" s="164"/>
      <c r="X13" s="165"/>
      <c r="Y13" s="33"/>
      <c r="Z13" s="152"/>
      <c r="AA13" s="153"/>
      <c r="AB13" s="153"/>
      <c r="AC13" s="153"/>
      <c r="AD13" s="154"/>
      <c r="AE13" s="1"/>
      <c r="AF13" s="152"/>
      <c r="AG13" s="154"/>
      <c r="AH13" s="2"/>
      <c r="AI13" s="2"/>
      <c r="AJ13" s="2"/>
    </row>
    <row r="14" spans="1:36" ht="27.75" customHeight="1" thickBot="1">
      <c r="A14" s="158"/>
      <c r="B14" s="130"/>
      <c r="C14" s="130"/>
      <c r="D14" s="131"/>
      <c r="E14" s="166" t="s">
        <v>32</v>
      </c>
      <c r="F14" s="167"/>
      <c r="G14" s="167"/>
      <c r="H14" s="167"/>
      <c r="I14" s="144" t="s">
        <v>33</v>
      </c>
      <c r="J14" s="145" t="s">
        <v>34</v>
      </c>
      <c r="K14" s="145" t="s">
        <v>35</v>
      </c>
      <c r="L14" s="146" t="s">
        <v>36</v>
      </c>
      <c r="M14" s="130" t="s">
        <v>37</v>
      </c>
      <c r="N14" s="148" t="s">
        <v>38</v>
      </c>
      <c r="O14" s="128" t="s">
        <v>39</v>
      </c>
      <c r="P14" s="130" t="s">
        <v>40</v>
      </c>
      <c r="Q14" s="128" t="s">
        <v>41</v>
      </c>
      <c r="R14" s="128" t="s">
        <v>42</v>
      </c>
      <c r="S14" s="30"/>
      <c r="T14" s="142" t="s">
        <v>43</v>
      </c>
      <c r="U14" s="130" t="s">
        <v>44</v>
      </c>
      <c r="V14" s="128" t="s">
        <v>45</v>
      </c>
      <c r="W14" s="130" t="s">
        <v>46</v>
      </c>
      <c r="X14" s="131"/>
      <c r="Y14" s="40"/>
      <c r="Z14" s="155"/>
      <c r="AA14" s="156"/>
      <c r="AB14" s="156"/>
      <c r="AC14" s="156"/>
      <c r="AD14" s="157"/>
      <c r="AE14" s="2"/>
      <c r="AF14" s="155"/>
      <c r="AG14" s="157"/>
      <c r="AH14" s="2"/>
      <c r="AI14" s="1"/>
      <c r="AJ14" s="2"/>
    </row>
    <row r="15" spans="1:36" ht="74.25" customHeight="1">
      <c r="A15" s="159"/>
      <c r="B15" s="128"/>
      <c r="C15" s="128"/>
      <c r="D15" s="160"/>
      <c r="E15" s="34" t="s">
        <v>47</v>
      </c>
      <c r="F15" s="32" t="s">
        <v>48</v>
      </c>
      <c r="G15" s="3"/>
      <c r="H15" s="4" t="s">
        <v>49</v>
      </c>
      <c r="I15" s="142"/>
      <c r="J15" s="145"/>
      <c r="K15" s="145"/>
      <c r="L15" s="147"/>
      <c r="M15" s="130"/>
      <c r="N15" s="129"/>
      <c r="O15" s="129"/>
      <c r="P15" s="130"/>
      <c r="Q15" s="129"/>
      <c r="R15" s="129"/>
      <c r="S15" s="31"/>
      <c r="T15" s="143"/>
      <c r="U15" s="130"/>
      <c r="V15" s="129"/>
      <c r="W15" s="28" t="s">
        <v>50</v>
      </c>
      <c r="X15" s="35" t="s">
        <v>51</v>
      </c>
      <c r="Y15" s="40"/>
      <c r="Z15" s="43" t="s">
        <v>52</v>
      </c>
      <c r="AA15" s="29" t="s">
        <v>53</v>
      </c>
      <c r="AB15" s="29" t="s">
        <v>54</v>
      </c>
      <c r="AC15" s="29" t="s">
        <v>55</v>
      </c>
      <c r="AD15" s="44" t="s">
        <v>56</v>
      </c>
      <c r="AE15" s="2"/>
      <c r="AF15" s="43" t="s">
        <v>57</v>
      </c>
      <c r="AG15" s="44" t="s">
        <v>183</v>
      </c>
      <c r="AH15" s="2"/>
      <c r="AI15" s="1"/>
      <c r="AJ15" s="2"/>
    </row>
    <row r="16" spans="1:36" ht="54" customHeight="1">
      <c r="A16" s="203">
        <v>1</v>
      </c>
      <c r="B16" s="134" t="s">
        <v>182</v>
      </c>
      <c r="C16" s="134" t="s">
        <v>181</v>
      </c>
      <c r="D16" s="134" t="s">
        <v>180</v>
      </c>
      <c r="E16" s="137" t="s">
        <v>62</v>
      </c>
      <c r="F16" s="140" t="s">
        <v>63</v>
      </c>
      <c r="G16" s="102" t="s">
        <v>97</v>
      </c>
      <c r="H16" s="105" t="s">
        <v>63</v>
      </c>
      <c r="I16" s="227" t="s">
        <v>179</v>
      </c>
      <c r="J16" s="5" t="s">
        <v>65</v>
      </c>
      <c r="K16" s="6" t="s">
        <v>66</v>
      </c>
      <c r="L16" s="7">
        <v>15</v>
      </c>
      <c r="M16" s="118">
        <v>100</v>
      </c>
      <c r="N16" s="120" t="s">
        <v>67</v>
      </c>
      <c r="O16" s="123">
        <v>100</v>
      </c>
      <c r="P16" s="124" t="s">
        <v>90</v>
      </c>
      <c r="Q16" s="127" t="s">
        <v>68</v>
      </c>
      <c r="R16" s="99" t="s">
        <v>62</v>
      </c>
      <c r="S16" s="102" t="s">
        <v>97</v>
      </c>
      <c r="T16" s="105" t="s">
        <v>63</v>
      </c>
      <c r="U16" s="108" t="s">
        <v>69</v>
      </c>
      <c r="V16" s="229" t="s">
        <v>178</v>
      </c>
      <c r="W16" s="238" t="s">
        <v>177</v>
      </c>
      <c r="X16" s="225" t="s">
        <v>176</v>
      </c>
      <c r="Y16" s="41"/>
      <c r="Z16" s="217">
        <v>45418</v>
      </c>
      <c r="AA16" s="235" t="s">
        <v>175</v>
      </c>
      <c r="AB16" s="235" t="s">
        <v>174</v>
      </c>
      <c r="AC16" s="231"/>
      <c r="AD16" s="231"/>
      <c r="AE16" s="1"/>
      <c r="AF16" s="73" t="s">
        <v>173</v>
      </c>
      <c r="AG16" s="69" t="s">
        <v>172</v>
      </c>
      <c r="AH16" s="1"/>
      <c r="AI16" s="1"/>
      <c r="AJ16" s="1"/>
    </row>
    <row r="17" spans="1:36" ht="31">
      <c r="A17" s="203"/>
      <c r="B17" s="135"/>
      <c r="C17" s="135"/>
      <c r="D17" s="135"/>
      <c r="E17" s="138"/>
      <c r="F17" s="140"/>
      <c r="G17" s="103"/>
      <c r="H17" s="106"/>
      <c r="I17" s="227"/>
      <c r="J17" s="8" t="s">
        <v>77</v>
      </c>
      <c r="K17" s="9" t="s">
        <v>78</v>
      </c>
      <c r="L17" s="10">
        <v>15</v>
      </c>
      <c r="M17" s="119"/>
      <c r="N17" s="121"/>
      <c r="O17" s="123"/>
      <c r="P17" s="125"/>
      <c r="Q17" s="127"/>
      <c r="R17" s="100"/>
      <c r="S17" s="103"/>
      <c r="T17" s="106"/>
      <c r="U17" s="109"/>
      <c r="V17" s="230"/>
      <c r="W17" s="239"/>
      <c r="X17" s="226"/>
      <c r="Y17" s="41"/>
      <c r="Z17" s="218"/>
      <c r="AA17" s="236"/>
      <c r="AB17" s="236"/>
      <c r="AC17" s="232"/>
      <c r="AD17" s="232"/>
      <c r="AE17" s="1"/>
      <c r="AF17" s="223"/>
      <c r="AG17" s="68"/>
      <c r="AH17" s="1"/>
      <c r="AI17" s="1"/>
      <c r="AJ17" s="1"/>
    </row>
    <row r="18" spans="1:36" ht="168" customHeight="1">
      <c r="A18" s="203"/>
      <c r="B18" s="135"/>
      <c r="C18" s="135"/>
      <c r="D18" s="135"/>
      <c r="E18" s="138"/>
      <c r="F18" s="140"/>
      <c r="G18" s="103"/>
      <c r="H18" s="106"/>
      <c r="I18" s="227"/>
      <c r="J18" s="11" t="s">
        <v>79</v>
      </c>
      <c r="K18" s="9" t="s">
        <v>80</v>
      </c>
      <c r="L18" s="10">
        <v>15</v>
      </c>
      <c r="M18" s="119"/>
      <c r="N18" s="121"/>
      <c r="O18" s="123"/>
      <c r="P18" s="125"/>
      <c r="Q18" s="12" t="s">
        <v>81</v>
      </c>
      <c r="R18" s="100"/>
      <c r="S18" s="103"/>
      <c r="T18" s="106"/>
      <c r="U18" s="109"/>
      <c r="V18" s="230"/>
      <c r="W18" s="239"/>
      <c r="X18" s="226"/>
      <c r="Y18" s="41"/>
      <c r="Z18" s="218"/>
      <c r="AA18" s="236"/>
      <c r="AB18" s="236"/>
      <c r="AC18" s="232"/>
      <c r="AD18" s="232"/>
      <c r="AE18" s="1"/>
      <c r="AF18" s="223"/>
      <c r="AG18" s="276" t="s">
        <v>205</v>
      </c>
      <c r="AH18" s="1"/>
      <c r="AI18" s="1"/>
      <c r="AJ18" s="1"/>
    </row>
    <row r="19" spans="1:36" ht="62">
      <c r="A19" s="203"/>
      <c r="B19" s="135"/>
      <c r="C19" s="135"/>
      <c r="D19" s="135"/>
      <c r="E19" s="138"/>
      <c r="F19" s="140"/>
      <c r="G19" s="103"/>
      <c r="H19" s="106"/>
      <c r="I19" s="227"/>
      <c r="J19" s="8" t="s">
        <v>82</v>
      </c>
      <c r="K19" s="9" t="s">
        <v>83</v>
      </c>
      <c r="L19" s="10">
        <v>15</v>
      </c>
      <c r="M19" s="78" t="s">
        <v>146</v>
      </c>
      <c r="N19" s="121"/>
      <c r="O19" s="81" t="s">
        <v>146</v>
      </c>
      <c r="P19" s="125"/>
      <c r="Q19" s="83">
        <v>2</v>
      </c>
      <c r="R19" s="100"/>
      <c r="S19" s="103"/>
      <c r="T19" s="106"/>
      <c r="U19" s="109"/>
      <c r="V19" s="86" t="s">
        <v>84</v>
      </c>
      <c r="W19" s="239"/>
      <c r="X19" s="86" t="s">
        <v>85</v>
      </c>
      <c r="Y19" s="42"/>
      <c r="Z19" s="218"/>
      <c r="AA19" s="236"/>
      <c r="AB19" s="236"/>
      <c r="AC19" s="232"/>
      <c r="AD19" s="232"/>
      <c r="AE19" s="1"/>
      <c r="AF19" s="223"/>
      <c r="AG19" s="67"/>
      <c r="AH19" s="1"/>
      <c r="AI19" s="1"/>
      <c r="AJ19" s="1"/>
    </row>
    <row r="20" spans="1:36" ht="36.75" customHeight="1">
      <c r="A20" s="203"/>
      <c r="B20" s="135"/>
      <c r="C20" s="135"/>
      <c r="D20" s="135"/>
      <c r="E20" s="138"/>
      <c r="F20" s="140"/>
      <c r="G20" s="103"/>
      <c r="H20" s="106"/>
      <c r="I20" s="227"/>
      <c r="J20" s="8" t="s">
        <v>86</v>
      </c>
      <c r="K20" s="9" t="s">
        <v>87</v>
      </c>
      <c r="L20" s="10">
        <v>15</v>
      </c>
      <c r="M20" s="79"/>
      <c r="N20" s="121"/>
      <c r="O20" s="81"/>
      <c r="P20" s="125"/>
      <c r="Q20" s="84"/>
      <c r="R20" s="100"/>
      <c r="S20" s="103"/>
      <c r="T20" s="106"/>
      <c r="U20" s="109"/>
      <c r="V20" s="87"/>
      <c r="W20" s="239"/>
      <c r="X20" s="87"/>
      <c r="Y20" s="42"/>
      <c r="Z20" s="218"/>
      <c r="AA20" s="236"/>
      <c r="AB20" s="236"/>
      <c r="AC20" s="232"/>
      <c r="AD20" s="232"/>
      <c r="AE20" s="1"/>
      <c r="AF20" s="223"/>
      <c r="AG20" s="66" t="s">
        <v>171</v>
      </c>
      <c r="AH20" s="1"/>
      <c r="AI20" s="1"/>
      <c r="AJ20" s="1"/>
    </row>
    <row r="21" spans="1:36" ht="46.5">
      <c r="A21" s="203"/>
      <c r="B21" s="135"/>
      <c r="C21" s="135"/>
      <c r="D21" s="135"/>
      <c r="E21" s="138"/>
      <c r="F21" s="140"/>
      <c r="G21" s="103"/>
      <c r="H21" s="106"/>
      <c r="I21" s="227"/>
      <c r="J21" s="8" t="s">
        <v>88</v>
      </c>
      <c r="K21" s="9" t="s">
        <v>89</v>
      </c>
      <c r="L21" s="10">
        <v>15</v>
      </c>
      <c r="M21" s="79"/>
      <c r="N21" s="121"/>
      <c r="O21" s="81"/>
      <c r="P21" s="125"/>
      <c r="Q21" s="84"/>
      <c r="R21" s="100"/>
      <c r="S21" s="103"/>
      <c r="T21" s="106"/>
      <c r="U21" s="109"/>
      <c r="V21" s="88" t="s">
        <v>90</v>
      </c>
      <c r="W21" s="239"/>
      <c r="X21" s="214" t="s">
        <v>170</v>
      </c>
      <c r="Y21" s="41"/>
      <c r="Z21" s="218"/>
      <c r="AA21" s="236"/>
      <c r="AB21" s="236"/>
      <c r="AC21" s="232"/>
      <c r="AD21" s="232"/>
      <c r="AE21" s="1"/>
      <c r="AF21" s="223"/>
      <c r="AG21" s="65" t="s">
        <v>169</v>
      </c>
      <c r="AH21" s="1"/>
      <c r="AI21" s="1"/>
      <c r="AJ21" s="1"/>
    </row>
    <row r="22" spans="1:36" ht="47" thickBot="1">
      <c r="A22" s="204"/>
      <c r="B22" s="136"/>
      <c r="C22" s="136"/>
      <c r="D22" s="136"/>
      <c r="E22" s="139"/>
      <c r="F22" s="141"/>
      <c r="G22" s="104"/>
      <c r="H22" s="107"/>
      <c r="I22" s="228"/>
      <c r="J22" s="36" t="s">
        <v>92</v>
      </c>
      <c r="K22" s="37" t="s">
        <v>93</v>
      </c>
      <c r="L22" s="38">
        <v>10</v>
      </c>
      <c r="M22" s="80"/>
      <c r="N22" s="122"/>
      <c r="O22" s="82"/>
      <c r="P22" s="126"/>
      <c r="Q22" s="85"/>
      <c r="R22" s="101"/>
      <c r="S22" s="104"/>
      <c r="T22" s="107"/>
      <c r="U22" s="110"/>
      <c r="V22" s="89"/>
      <c r="W22" s="240"/>
      <c r="X22" s="234"/>
      <c r="Y22" s="41"/>
      <c r="Z22" s="219"/>
      <c r="AA22" s="237"/>
      <c r="AB22" s="237"/>
      <c r="AC22" s="233"/>
      <c r="AD22" s="233"/>
      <c r="AE22" s="1"/>
      <c r="AF22" s="224"/>
      <c r="AG22" s="64"/>
      <c r="AH22" s="1"/>
      <c r="AI22" s="1"/>
      <c r="AJ22" s="1"/>
    </row>
    <row r="24" spans="1:36">
      <c r="AA24" s="14"/>
    </row>
    <row r="25" spans="1:36" ht="84.75" customHeight="1">
      <c r="AA25" s="63"/>
      <c r="AG25" s="62"/>
    </row>
    <row r="26" spans="1:36" ht="15.5">
      <c r="AG26" s="61"/>
    </row>
    <row r="27" spans="1:36" ht="15.5">
      <c r="AG27" s="61"/>
    </row>
    <row r="28" spans="1:36" ht="15.5">
      <c r="AG28" s="62"/>
    </row>
    <row r="29" spans="1:36" ht="15.5">
      <c r="AG29" s="61"/>
    </row>
    <row r="30" spans="1:36" ht="15.5">
      <c r="AG30" s="61"/>
    </row>
    <row r="31" spans="1:36" ht="15.5">
      <c r="AG31" s="61"/>
    </row>
  </sheetData>
  <dataConsolidate/>
  <mergeCells count="71">
    <mergeCell ref="T16:T22"/>
    <mergeCell ref="U16:U22"/>
    <mergeCell ref="S16:S22"/>
    <mergeCell ref="Z12:AD14"/>
    <mergeCell ref="V16:V18"/>
    <mergeCell ref="V19:V20"/>
    <mergeCell ref="V21:V22"/>
    <mergeCell ref="AC16:AC22"/>
    <mergeCell ref="X21:X22"/>
    <mergeCell ref="AA16:AA22"/>
    <mergeCell ref="AB16:AB22"/>
    <mergeCell ref="AD16:AD22"/>
    <mergeCell ref="W16:W22"/>
    <mergeCell ref="F16:F22"/>
    <mergeCell ref="H16:H22"/>
    <mergeCell ref="I16:I22"/>
    <mergeCell ref="M16:M18"/>
    <mergeCell ref="N16:N22"/>
    <mergeCell ref="A16:A22"/>
    <mergeCell ref="B16:B22"/>
    <mergeCell ref="C16:C22"/>
    <mergeCell ref="D16:D22"/>
    <mergeCell ref="E16:E22"/>
    <mergeCell ref="A1:A4"/>
    <mergeCell ref="B6:H6"/>
    <mergeCell ref="A12:D12"/>
    <mergeCell ref="E12:X12"/>
    <mergeCell ref="A13:A15"/>
    <mergeCell ref="B13:B15"/>
    <mergeCell ref="T13:X13"/>
    <mergeCell ref="E14:H14"/>
    <mergeCell ref="I14:I15"/>
    <mergeCell ref="J14:J15"/>
    <mergeCell ref="C13:C15"/>
    <mergeCell ref="D13:D15"/>
    <mergeCell ref="E13:H13"/>
    <mergeCell ref="I13:Q13"/>
    <mergeCell ref="R14:R15"/>
    <mergeCell ref="V14:V15"/>
    <mergeCell ref="W14:X14"/>
    <mergeCell ref="P14:P15"/>
    <mergeCell ref="T14:T15"/>
    <mergeCell ref="U14:U15"/>
    <mergeCell ref="Q14:Q15"/>
    <mergeCell ref="O14:O15"/>
    <mergeCell ref="P16:P22"/>
    <mergeCell ref="O16:O18"/>
    <mergeCell ref="K14:K15"/>
    <mergeCell ref="L14:L15"/>
    <mergeCell ref="M14:M15"/>
    <mergeCell ref="N14:N15"/>
    <mergeCell ref="M19:M22"/>
    <mergeCell ref="O19:O22"/>
    <mergeCell ref="Q19:Q22"/>
    <mergeCell ref="Q16:Q17"/>
    <mergeCell ref="Z16:Z22"/>
    <mergeCell ref="X19:X20"/>
    <mergeCell ref="B8:I8"/>
    <mergeCell ref="B9:I9"/>
    <mergeCell ref="AD1:AF1"/>
    <mergeCell ref="AD2:AF2"/>
    <mergeCell ref="AD3:AF3"/>
    <mergeCell ref="AD4:AF4"/>
    <mergeCell ref="B1:AC2"/>
    <mergeCell ref="B3:AC4"/>
    <mergeCell ref="AF12:AG14"/>
    <mergeCell ref="AF16:AF22"/>
    <mergeCell ref="M6:N6"/>
    <mergeCell ref="G16:G22"/>
    <mergeCell ref="R16:R22"/>
    <mergeCell ref="X16:X18"/>
  </mergeCells>
  <conditionalFormatting sqref="H16:H22">
    <cfRule type="containsText" dxfId="17" priority="4" operator="containsText" text="EXTREMO">
      <formula>NOT(ISERROR(SEARCH("EXTREMO",H16)))</formula>
    </cfRule>
    <cfRule type="containsText" dxfId="16" priority="5" operator="containsText" text="ALTO">
      <formula>NOT(ISERROR(SEARCH("ALTO",H16)))</formula>
    </cfRule>
    <cfRule type="containsText" dxfId="15" priority="6" operator="containsText" text="MODERADO">
      <formula>NOT(ISERROR(SEARCH("MODERADO",H16)))</formula>
    </cfRule>
  </conditionalFormatting>
  <conditionalFormatting sqref="T16:T22">
    <cfRule type="containsText" dxfId="14" priority="1" operator="containsText" text="EXTREMO">
      <formula>NOT(ISERROR(SEARCH("EXTREMO",T16)))</formula>
    </cfRule>
    <cfRule type="containsText" dxfId="13" priority="2" operator="containsText" text="ALTO">
      <formula>NOT(ISERROR(SEARCH("ALTO",T16)))</formula>
    </cfRule>
    <cfRule type="containsText" dxfId="12" priority="3" operator="containsText" text="MODERADO">
      <formula>NOT(ISERROR(SEARCH("MODERADO",T16)))</formula>
    </cfRule>
  </conditionalFormatting>
  <dataValidations count="2">
    <dataValidation type="list" allowBlank="1" showInputMessage="1" showErrorMessage="1" sqref="N16" xr:uid="{00000000-0002-0000-0200-000000000000}">
      <formula1>$AE$14:$AF$14</formula1>
    </dataValidation>
    <dataValidation type="list" allowBlank="1" showInputMessage="1" showErrorMessage="1" sqref="Q16:Q17" xr:uid="{00000000-0002-0000-0200-000001000000}">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'D:\TRABAJOS\IDIPRON\Seguimiento 1 corrupcion\[Mapa de Riesgos de Corrupción 2024 Comunicaciones Estratégicas.xlsx]Datos'!#REF!</xm:f>
          </x14:formula1>
          <xm:sqref>V21:V22 U16:U22 F16:F22 E16 K16:K22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9"/>
  <sheetViews>
    <sheetView showGridLines="0" topLeftCell="G1" zoomScale="70" zoomScaleNormal="70" zoomScaleSheetLayoutView="50" workbookViewId="0">
      <selection activeCell="J6" sqref="J6"/>
    </sheetView>
  </sheetViews>
  <sheetFormatPr baseColWidth="10" defaultColWidth="11.453125" defaultRowHeight="14.5"/>
  <cols>
    <col min="1" max="1" width="36.81640625" customWidth="1"/>
    <col min="2" max="2" width="32.54296875" customWidth="1"/>
    <col min="3" max="3" width="41.81640625" customWidth="1"/>
    <col min="4" max="4" width="32.54296875" customWidth="1"/>
    <col min="5" max="7" width="20.81640625" customWidth="1"/>
    <col min="8" max="8" width="25.453125" customWidth="1"/>
    <col min="9" max="9" width="59.1796875" customWidth="1"/>
    <col min="10" max="10" width="53.7265625" customWidth="1"/>
    <col min="11" max="11" width="24.54296875" customWidth="1"/>
    <col min="12" max="12" width="11.453125" customWidth="1"/>
    <col min="13" max="15" width="24.54296875" customWidth="1"/>
    <col min="16" max="16" width="19.7265625" customWidth="1"/>
    <col min="17" max="20" width="25.1796875" customWidth="1"/>
    <col min="21" max="21" width="16.54296875" customWidth="1"/>
    <col min="22" max="22" width="33.453125" customWidth="1"/>
    <col min="23" max="23" width="38.54296875" customWidth="1"/>
    <col min="24" max="24" width="25.453125" customWidth="1"/>
    <col min="25" max="25" width="1.7265625" customWidth="1"/>
    <col min="26" max="28" width="33.453125" customWidth="1"/>
    <col min="29" max="29" width="40.26953125" customWidth="1"/>
    <col min="30" max="30" width="34.81640625" customWidth="1"/>
    <col min="31" max="31" width="2.26953125" customWidth="1"/>
    <col min="32" max="32" width="42.54296875" customWidth="1"/>
    <col min="33" max="33" width="50.26953125" customWidth="1"/>
    <col min="34" max="36" width="11.453125" customWidth="1"/>
  </cols>
  <sheetData>
    <row r="1" spans="1:36" ht="27" customHeight="1">
      <c r="A1" s="182"/>
      <c r="B1" s="183"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5"/>
      <c r="AD1" s="189" t="s">
        <v>1</v>
      </c>
      <c r="AE1" s="190"/>
      <c r="AF1" s="190"/>
      <c r="AG1" s="45" t="s">
        <v>2</v>
      </c>
      <c r="AH1" s="1"/>
      <c r="AI1" s="1"/>
      <c r="AJ1" s="1"/>
    </row>
    <row r="2" spans="1:36" ht="27" customHeight="1" thickBot="1">
      <c r="A2" s="182"/>
      <c r="B2" s="186"/>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8"/>
      <c r="AD2" s="189" t="s">
        <v>3</v>
      </c>
      <c r="AE2" s="190"/>
      <c r="AF2" s="190"/>
      <c r="AG2" s="46" t="s">
        <v>4</v>
      </c>
      <c r="AH2" s="1"/>
      <c r="AI2" s="1"/>
      <c r="AJ2" s="1"/>
    </row>
    <row r="3" spans="1:36" ht="27" customHeight="1">
      <c r="A3" s="182"/>
      <c r="B3" s="183" t="s">
        <v>5</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5"/>
      <c r="AD3" s="189" t="s">
        <v>6</v>
      </c>
      <c r="AE3" s="190"/>
      <c r="AF3" s="190"/>
      <c r="AG3" s="45" t="s">
        <v>7</v>
      </c>
      <c r="AH3" s="1"/>
      <c r="AI3" s="1"/>
      <c r="AJ3" s="1"/>
    </row>
    <row r="4" spans="1:36" ht="27" customHeight="1" thickBot="1">
      <c r="A4" s="182"/>
      <c r="B4" s="186"/>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8"/>
      <c r="AD4" s="189" t="s">
        <v>8</v>
      </c>
      <c r="AE4" s="190"/>
      <c r="AF4" s="190"/>
      <c r="AG4" s="47">
        <v>44838</v>
      </c>
      <c r="AH4" s="1"/>
      <c r="AI4" s="1"/>
      <c r="AJ4" s="1"/>
    </row>
    <row r="5" spans="1:36" ht="27" customHeight="1" thickBot="1">
      <c r="A5" s="19"/>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7"/>
      <c r="AD5" s="26"/>
      <c r="AE5" s="1"/>
      <c r="AF5" s="1"/>
      <c r="AG5" s="1"/>
      <c r="AH5" s="1"/>
      <c r="AI5" s="1"/>
      <c r="AJ5" s="1"/>
    </row>
    <row r="6" spans="1:36" ht="59.25" customHeight="1" thickBot="1">
      <c r="A6" s="48" t="s">
        <v>9</v>
      </c>
      <c r="B6" s="168" t="s">
        <v>136</v>
      </c>
      <c r="C6" s="169"/>
      <c r="D6" s="169"/>
      <c r="E6" s="169"/>
      <c r="F6" s="169"/>
      <c r="G6" s="169"/>
      <c r="H6" s="170"/>
      <c r="I6" s="16"/>
      <c r="J6" s="22"/>
      <c r="K6" s="25" t="s">
        <v>11</v>
      </c>
      <c r="L6" s="24"/>
      <c r="M6" s="171">
        <v>45321</v>
      </c>
      <c r="N6" s="172"/>
      <c r="O6" s="16"/>
      <c r="P6" s="16"/>
      <c r="Q6" s="16"/>
      <c r="R6" s="16"/>
      <c r="S6" s="16"/>
      <c r="T6" s="16"/>
      <c r="U6" s="16"/>
      <c r="V6" s="16"/>
      <c r="W6" s="16"/>
      <c r="X6" s="16"/>
      <c r="Y6" s="16"/>
      <c r="Z6" s="16"/>
      <c r="AA6" s="16"/>
      <c r="AB6" s="16"/>
      <c r="AC6" s="17"/>
      <c r="AD6" s="16"/>
      <c r="AE6" s="1"/>
      <c r="AF6" s="1"/>
      <c r="AG6" s="1"/>
      <c r="AH6" s="1"/>
      <c r="AI6" s="1"/>
      <c r="AJ6" s="1"/>
    </row>
    <row r="7" spans="1:36" ht="27" customHeight="1" thickBot="1">
      <c r="A7" s="23"/>
      <c r="B7" s="22"/>
      <c r="C7" s="22"/>
      <c r="D7" s="22"/>
      <c r="E7" s="22"/>
      <c r="F7" s="22"/>
      <c r="G7" s="22"/>
      <c r="H7" s="22"/>
      <c r="I7" s="22"/>
      <c r="J7" s="22"/>
      <c r="K7" s="22"/>
      <c r="L7" s="22"/>
      <c r="M7" s="22"/>
      <c r="N7" s="22"/>
      <c r="O7" s="16"/>
      <c r="P7" s="16"/>
      <c r="Q7" s="16"/>
      <c r="R7" s="16"/>
      <c r="S7" s="16"/>
      <c r="T7" s="16"/>
      <c r="U7" s="16"/>
      <c r="V7" s="16"/>
      <c r="W7" s="16"/>
      <c r="X7" s="16"/>
      <c r="Y7" s="16"/>
      <c r="Z7" s="16"/>
      <c r="AA7" s="16"/>
      <c r="AB7" s="16"/>
      <c r="AC7" s="17"/>
      <c r="AD7" s="16"/>
      <c r="AE7" s="1"/>
      <c r="AF7" s="1"/>
      <c r="AG7" s="1"/>
      <c r="AH7" s="1"/>
      <c r="AI7" s="1"/>
      <c r="AJ7" s="1"/>
    </row>
    <row r="8" spans="1:36" ht="59.25" customHeight="1" thickBot="1">
      <c r="A8" s="48" t="s">
        <v>12</v>
      </c>
      <c r="B8" s="173" t="s">
        <v>137</v>
      </c>
      <c r="C8" s="174"/>
      <c r="D8" s="174"/>
      <c r="E8" s="174"/>
      <c r="F8" s="174"/>
      <c r="G8" s="174"/>
      <c r="H8" s="174"/>
      <c r="I8" s="175"/>
      <c r="J8" s="16"/>
      <c r="K8" s="20" t="s">
        <v>14</v>
      </c>
      <c r="L8" s="20"/>
      <c r="M8" s="20" t="s">
        <v>15</v>
      </c>
      <c r="N8" s="20" t="s">
        <v>16</v>
      </c>
      <c r="O8" s="20" t="s">
        <v>17</v>
      </c>
      <c r="P8" s="16"/>
      <c r="Q8" s="16"/>
      <c r="R8" s="16"/>
      <c r="S8" s="16"/>
      <c r="T8" s="16"/>
      <c r="U8" s="16"/>
      <c r="V8" s="16"/>
      <c r="W8" s="16"/>
      <c r="X8" s="16"/>
      <c r="Y8" s="16"/>
      <c r="Z8" s="16"/>
      <c r="AA8" s="16"/>
      <c r="AB8" s="16"/>
      <c r="AC8" s="17"/>
      <c r="AD8" s="16"/>
      <c r="AE8" s="1"/>
      <c r="AF8" s="1"/>
      <c r="AG8" s="1"/>
      <c r="AH8" s="1"/>
      <c r="AI8" s="1"/>
      <c r="AJ8" s="1"/>
    </row>
    <row r="9" spans="1:36" ht="59.25" customHeight="1" thickBot="1">
      <c r="A9" s="48" t="s">
        <v>18</v>
      </c>
      <c r="B9" s="173" t="s">
        <v>138</v>
      </c>
      <c r="C9" s="174"/>
      <c r="D9" s="174"/>
      <c r="E9" s="174"/>
      <c r="F9" s="174"/>
      <c r="G9" s="174"/>
      <c r="H9" s="174"/>
      <c r="I9" s="175"/>
      <c r="J9" s="16"/>
      <c r="K9" s="52"/>
      <c r="L9" s="21"/>
      <c r="M9" s="52" t="s">
        <v>20</v>
      </c>
      <c r="N9" s="52"/>
      <c r="O9" s="52"/>
      <c r="P9" s="16"/>
      <c r="Q9" s="16"/>
      <c r="R9" s="16"/>
      <c r="S9" s="16"/>
      <c r="T9" s="16"/>
      <c r="U9" s="16"/>
      <c r="V9" s="16"/>
      <c r="W9" s="16"/>
      <c r="X9" s="16"/>
      <c r="Y9" s="16"/>
      <c r="Z9" s="16"/>
      <c r="AA9" s="16"/>
      <c r="AB9" s="16"/>
      <c r="AC9" s="17"/>
      <c r="AD9" s="16"/>
      <c r="AE9" s="1"/>
      <c r="AF9" s="1"/>
      <c r="AG9" s="1"/>
      <c r="AH9" s="1"/>
      <c r="AI9" s="1"/>
      <c r="AJ9" s="1"/>
    </row>
    <row r="10" spans="1:36" ht="15.7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7"/>
      <c r="AD10" s="16"/>
      <c r="AE10" s="1"/>
      <c r="AF10" s="1"/>
      <c r="AG10" s="1"/>
      <c r="AH10" s="1"/>
      <c r="AI10" s="1"/>
      <c r="AJ10" s="1"/>
    </row>
    <row r="11" spans="1:36" ht="15.75" customHeight="1" thickBot="1">
      <c r="A11" s="39"/>
      <c r="B11" s="16"/>
      <c r="C11" s="16"/>
      <c r="D11" s="16"/>
      <c r="E11" s="16"/>
      <c r="F11" s="16"/>
      <c r="G11" s="16"/>
      <c r="H11" s="16"/>
      <c r="I11" s="16"/>
      <c r="J11" s="16"/>
      <c r="K11" s="16"/>
      <c r="L11" s="16"/>
      <c r="M11" s="16"/>
      <c r="N11" s="16"/>
      <c r="O11" s="16"/>
      <c r="P11" s="16"/>
      <c r="Q11" s="16"/>
      <c r="R11" s="16"/>
      <c r="S11" s="16"/>
      <c r="T11" s="16"/>
      <c r="U11" s="16"/>
      <c r="V11" s="16"/>
      <c r="W11" s="16"/>
      <c r="X11" s="16"/>
      <c r="Y11" s="16"/>
      <c r="Z11" s="15"/>
      <c r="AA11" s="15"/>
      <c r="AB11" s="15"/>
      <c r="AC11" s="18"/>
      <c r="AD11" s="49"/>
      <c r="AE11" s="1"/>
      <c r="AF11" s="1"/>
      <c r="AG11" s="1"/>
      <c r="AH11" s="1"/>
      <c r="AI11" s="1"/>
      <c r="AJ11" s="1"/>
    </row>
    <row r="12" spans="1:36">
      <c r="A12" s="176" t="s">
        <v>21</v>
      </c>
      <c r="B12" s="177"/>
      <c r="C12" s="177"/>
      <c r="D12" s="178"/>
      <c r="E12" s="179" t="s">
        <v>22</v>
      </c>
      <c r="F12" s="180"/>
      <c r="G12" s="180"/>
      <c r="H12" s="180"/>
      <c r="I12" s="180"/>
      <c r="J12" s="180"/>
      <c r="K12" s="180"/>
      <c r="L12" s="180"/>
      <c r="M12" s="180"/>
      <c r="N12" s="180"/>
      <c r="O12" s="180"/>
      <c r="P12" s="180"/>
      <c r="Q12" s="180"/>
      <c r="R12" s="180"/>
      <c r="S12" s="180"/>
      <c r="T12" s="180"/>
      <c r="U12" s="180"/>
      <c r="V12" s="180"/>
      <c r="W12" s="180"/>
      <c r="X12" s="181"/>
      <c r="Y12" s="33"/>
      <c r="Z12" s="149" t="s">
        <v>23</v>
      </c>
      <c r="AA12" s="150"/>
      <c r="AB12" s="150"/>
      <c r="AC12" s="150"/>
      <c r="AD12" s="151"/>
      <c r="AE12" s="1"/>
      <c r="AF12" s="149" t="s">
        <v>24</v>
      </c>
      <c r="AG12" s="151"/>
      <c r="AH12" s="1"/>
      <c r="AI12" s="1"/>
      <c r="AJ12" s="1"/>
    </row>
    <row r="13" spans="1:36">
      <c r="A13" s="158" t="s">
        <v>25</v>
      </c>
      <c r="B13" s="130" t="s">
        <v>26</v>
      </c>
      <c r="C13" s="130" t="s">
        <v>27</v>
      </c>
      <c r="D13" s="131" t="s">
        <v>28</v>
      </c>
      <c r="E13" s="161" t="s">
        <v>29</v>
      </c>
      <c r="F13" s="162"/>
      <c r="G13" s="162"/>
      <c r="H13" s="162"/>
      <c r="I13" s="163" t="s">
        <v>30</v>
      </c>
      <c r="J13" s="164"/>
      <c r="K13" s="164"/>
      <c r="L13" s="164"/>
      <c r="M13" s="164"/>
      <c r="N13" s="164"/>
      <c r="O13" s="164"/>
      <c r="P13" s="164"/>
      <c r="Q13" s="164"/>
      <c r="R13" s="27"/>
      <c r="S13" s="27"/>
      <c r="T13" s="163" t="s">
        <v>31</v>
      </c>
      <c r="U13" s="164"/>
      <c r="V13" s="164"/>
      <c r="W13" s="164"/>
      <c r="X13" s="165"/>
      <c r="Y13" s="33"/>
      <c r="Z13" s="152"/>
      <c r="AA13" s="153"/>
      <c r="AB13" s="153"/>
      <c r="AC13" s="153"/>
      <c r="AD13" s="154"/>
      <c r="AE13" s="1"/>
      <c r="AF13" s="152"/>
      <c r="AG13" s="154"/>
      <c r="AH13" s="2"/>
      <c r="AI13" s="2"/>
      <c r="AJ13" s="2"/>
    </row>
    <row r="14" spans="1:36" ht="32.25" customHeight="1" thickBot="1">
      <c r="A14" s="158"/>
      <c r="B14" s="130"/>
      <c r="C14" s="130"/>
      <c r="D14" s="131"/>
      <c r="E14" s="166" t="s">
        <v>32</v>
      </c>
      <c r="F14" s="167"/>
      <c r="G14" s="167"/>
      <c r="H14" s="167"/>
      <c r="I14" s="144" t="s">
        <v>33</v>
      </c>
      <c r="J14" s="145" t="s">
        <v>34</v>
      </c>
      <c r="K14" s="145" t="s">
        <v>35</v>
      </c>
      <c r="L14" s="146" t="s">
        <v>36</v>
      </c>
      <c r="M14" s="130" t="s">
        <v>37</v>
      </c>
      <c r="N14" s="148" t="s">
        <v>38</v>
      </c>
      <c r="O14" s="128" t="s">
        <v>39</v>
      </c>
      <c r="P14" s="130" t="s">
        <v>40</v>
      </c>
      <c r="Q14" s="128" t="s">
        <v>41</v>
      </c>
      <c r="R14" s="128" t="s">
        <v>42</v>
      </c>
      <c r="S14" s="30"/>
      <c r="T14" s="142" t="s">
        <v>43</v>
      </c>
      <c r="U14" s="130" t="s">
        <v>44</v>
      </c>
      <c r="V14" s="128" t="s">
        <v>45</v>
      </c>
      <c r="W14" s="130" t="s">
        <v>46</v>
      </c>
      <c r="X14" s="131"/>
      <c r="Y14" s="40"/>
      <c r="Z14" s="155"/>
      <c r="AA14" s="156"/>
      <c r="AB14" s="156"/>
      <c r="AC14" s="156"/>
      <c r="AD14" s="157"/>
      <c r="AE14" s="2"/>
      <c r="AF14" s="155"/>
      <c r="AG14" s="157"/>
      <c r="AH14" s="2"/>
      <c r="AI14" s="1"/>
      <c r="AJ14" s="2"/>
    </row>
    <row r="15" spans="1:36" ht="74.25" customHeight="1">
      <c r="A15" s="159"/>
      <c r="B15" s="128"/>
      <c r="C15" s="128"/>
      <c r="D15" s="160"/>
      <c r="E15" s="34" t="s">
        <v>47</v>
      </c>
      <c r="F15" s="32" t="s">
        <v>48</v>
      </c>
      <c r="G15" s="3"/>
      <c r="H15" s="4" t="s">
        <v>49</v>
      </c>
      <c r="I15" s="142"/>
      <c r="J15" s="145"/>
      <c r="K15" s="145"/>
      <c r="L15" s="147"/>
      <c r="M15" s="130"/>
      <c r="N15" s="129"/>
      <c r="O15" s="129"/>
      <c r="P15" s="130"/>
      <c r="Q15" s="129"/>
      <c r="R15" s="129"/>
      <c r="S15" s="31"/>
      <c r="T15" s="143"/>
      <c r="U15" s="130"/>
      <c r="V15" s="129"/>
      <c r="W15" s="28" t="s">
        <v>50</v>
      </c>
      <c r="X15" s="35" t="s">
        <v>51</v>
      </c>
      <c r="Y15" s="40"/>
      <c r="Z15" s="43" t="s">
        <v>52</v>
      </c>
      <c r="AA15" s="29" t="s">
        <v>53</v>
      </c>
      <c r="AB15" s="29" t="s">
        <v>54</v>
      </c>
      <c r="AC15" s="29" t="s">
        <v>55</v>
      </c>
      <c r="AD15" s="44" t="s">
        <v>56</v>
      </c>
      <c r="AE15" s="2"/>
      <c r="AF15" s="43" t="s">
        <v>57</v>
      </c>
      <c r="AG15" s="53" t="s">
        <v>58</v>
      </c>
      <c r="AH15" s="2"/>
      <c r="AI15" s="1"/>
      <c r="AJ15" s="2"/>
    </row>
    <row r="16" spans="1:36" ht="38.25" customHeight="1">
      <c r="A16" s="132"/>
      <c r="B16" s="113" t="s">
        <v>148</v>
      </c>
      <c r="C16" s="251" t="s">
        <v>139</v>
      </c>
      <c r="D16" s="134" t="s">
        <v>149</v>
      </c>
      <c r="E16" s="137" t="s">
        <v>62</v>
      </c>
      <c r="F16" s="140" t="s">
        <v>63</v>
      </c>
      <c r="G16" s="102" t="s">
        <v>97</v>
      </c>
      <c r="H16" s="105" t="s">
        <v>63</v>
      </c>
      <c r="I16" s="116" t="s">
        <v>140</v>
      </c>
      <c r="J16" s="5" t="s">
        <v>65</v>
      </c>
      <c r="K16" s="6" t="s">
        <v>66</v>
      </c>
      <c r="L16" s="7">
        <v>15</v>
      </c>
      <c r="M16" s="118">
        <v>100</v>
      </c>
      <c r="N16" s="120" t="s">
        <v>141</v>
      </c>
      <c r="O16" s="123">
        <v>100</v>
      </c>
      <c r="P16" s="124" t="s">
        <v>90</v>
      </c>
      <c r="Q16" s="127" t="s">
        <v>68</v>
      </c>
      <c r="R16" s="99" t="s">
        <v>62</v>
      </c>
      <c r="S16" s="102" t="s">
        <v>97</v>
      </c>
      <c r="T16" s="105" t="s">
        <v>63</v>
      </c>
      <c r="U16" s="108" t="s">
        <v>69</v>
      </c>
      <c r="V16" s="111" t="s">
        <v>142</v>
      </c>
      <c r="W16" s="113" t="s">
        <v>143</v>
      </c>
      <c r="X16" s="246" t="s">
        <v>144</v>
      </c>
      <c r="Y16" s="41"/>
      <c r="Z16" s="93">
        <v>45412</v>
      </c>
      <c r="AA16" s="247" t="s">
        <v>150</v>
      </c>
      <c r="AB16" s="95" t="s">
        <v>145</v>
      </c>
      <c r="AC16" s="249"/>
      <c r="AD16" s="97"/>
      <c r="AE16" s="1"/>
      <c r="AF16" s="241" t="s">
        <v>151</v>
      </c>
      <c r="AG16" s="244" t="s">
        <v>152</v>
      </c>
      <c r="AH16" s="1"/>
      <c r="AI16" s="1"/>
      <c r="AJ16" s="1"/>
    </row>
    <row r="17" spans="1:36" ht="31">
      <c r="A17" s="132"/>
      <c r="B17" s="114"/>
      <c r="C17" s="252"/>
      <c r="D17" s="135"/>
      <c r="E17" s="138"/>
      <c r="F17" s="140"/>
      <c r="G17" s="103"/>
      <c r="H17" s="106"/>
      <c r="I17" s="116"/>
      <c r="J17" s="8" t="s">
        <v>77</v>
      </c>
      <c r="K17" s="9" t="s">
        <v>78</v>
      </c>
      <c r="L17" s="10">
        <v>15</v>
      </c>
      <c r="M17" s="119"/>
      <c r="N17" s="121"/>
      <c r="O17" s="123"/>
      <c r="P17" s="125"/>
      <c r="Q17" s="127"/>
      <c r="R17" s="100"/>
      <c r="S17" s="103"/>
      <c r="T17" s="106"/>
      <c r="U17" s="109"/>
      <c r="V17" s="112"/>
      <c r="W17" s="114"/>
      <c r="X17" s="92"/>
      <c r="Y17" s="41"/>
      <c r="Z17" s="74"/>
      <c r="AA17" s="247"/>
      <c r="AB17" s="95"/>
      <c r="AC17" s="249"/>
      <c r="AD17" s="97"/>
      <c r="AE17" s="1"/>
      <c r="AF17" s="242"/>
      <c r="AG17" s="245"/>
      <c r="AH17" s="1"/>
      <c r="AI17" s="1"/>
      <c r="AJ17" s="1"/>
    </row>
    <row r="18" spans="1:36" ht="62">
      <c r="A18" s="132"/>
      <c r="B18" s="114"/>
      <c r="C18" s="252"/>
      <c r="D18" s="135"/>
      <c r="E18" s="138"/>
      <c r="F18" s="140"/>
      <c r="G18" s="103"/>
      <c r="H18" s="106"/>
      <c r="I18" s="116"/>
      <c r="J18" s="11" t="s">
        <v>79</v>
      </c>
      <c r="K18" s="9" t="s">
        <v>80</v>
      </c>
      <c r="L18" s="10">
        <v>15</v>
      </c>
      <c r="M18" s="119"/>
      <c r="N18" s="121"/>
      <c r="O18" s="123"/>
      <c r="P18" s="125"/>
      <c r="Q18" s="12" t="s">
        <v>81</v>
      </c>
      <c r="R18" s="100"/>
      <c r="S18" s="103"/>
      <c r="T18" s="106"/>
      <c r="U18" s="109"/>
      <c r="V18" s="112"/>
      <c r="W18" s="114"/>
      <c r="X18" s="92"/>
      <c r="Y18" s="41"/>
      <c r="Z18" s="74"/>
      <c r="AA18" s="247"/>
      <c r="AB18" s="95"/>
      <c r="AC18" s="249"/>
      <c r="AD18" s="97"/>
      <c r="AE18" s="1"/>
      <c r="AF18" s="242"/>
      <c r="AG18" s="245"/>
      <c r="AH18" s="1"/>
      <c r="AI18" s="1"/>
      <c r="AJ18" s="1"/>
    </row>
    <row r="19" spans="1:36" ht="62">
      <c r="A19" s="132"/>
      <c r="B19" s="114"/>
      <c r="C19" s="252"/>
      <c r="D19" s="135"/>
      <c r="E19" s="138"/>
      <c r="F19" s="140"/>
      <c r="G19" s="103"/>
      <c r="H19" s="106"/>
      <c r="I19" s="116"/>
      <c r="J19" s="8" t="s">
        <v>82</v>
      </c>
      <c r="K19" s="9" t="s">
        <v>83</v>
      </c>
      <c r="L19" s="10">
        <v>15</v>
      </c>
      <c r="M19" s="78" t="s">
        <v>146</v>
      </c>
      <c r="N19" s="121"/>
      <c r="O19" s="81" t="s">
        <v>146</v>
      </c>
      <c r="P19" s="125"/>
      <c r="Q19" s="83">
        <v>2</v>
      </c>
      <c r="R19" s="100"/>
      <c r="S19" s="103"/>
      <c r="T19" s="106"/>
      <c r="U19" s="109"/>
      <c r="V19" s="86" t="s">
        <v>84</v>
      </c>
      <c r="W19" s="114"/>
      <c r="X19" s="86" t="s">
        <v>85</v>
      </c>
      <c r="Y19" s="42"/>
      <c r="Z19" s="74"/>
      <c r="AA19" s="247"/>
      <c r="AB19" s="95"/>
      <c r="AC19" s="249"/>
      <c r="AD19" s="97"/>
      <c r="AE19" s="1"/>
      <c r="AF19" s="242"/>
      <c r="AG19" s="245"/>
      <c r="AH19" s="1"/>
      <c r="AI19" s="1"/>
      <c r="AJ19" s="1"/>
    </row>
    <row r="20" spans="1:36" ht="46.5">
      <c r="A20" s="132"/>
      <c r="B20" s="114"/>
      <c r="C20" s="252"/>
      <c r="D20" s="135"/>
      <c r="E20" s="138"/>
      <c r="F20" s="140"/>
      <c r="G20" s="103"/>
      <c r="H20" s="106"/>
      <c r="I20" s="116"/>
      <c r="J20" s="8" t="s">
        <v>86</v>
      </c>
      <c r="K20" s="9" t="s">
        <v>87</v>
      </c>
      <c r="L20" s="10">
        <v>15</v>
      </c>
      <c r="M20" s="79"/>
      <c r="N20" s="121"/>
      <c r="O20" s="81"/>
      <c r="P20" s="125"/>
      <c r="Q20" s="84"/>
      <c r="R20" s="100"/>
      <c r="S20" s="103"/>
      <c r="T20" s="106"/>
      <c r="U20" s="109"/>
      <c r="V20" s="87"/>
      <c r="W20" s="114"/>
      <c r="X20" s="87"/>
      <c r="Y20" s="42"/>
      <c r="Z20" s="74"/>
      <c r="AA20" s="247"/>
      <c r="AB20" s="95"/>
      <c r="AC20" s="249"/>
      <c r="AD20" s="97"/>
      <c r="AE20" s="1"/>
      <c r="AF20" s="242"/>
      <c r="AG20" s="245"/>
      <c r="AH20" s="1"/>
      <c r="AI20" s="1"/>
      <c r="AJ20" s="1"/>
    </row>
    <row r="21" spans="1:36" ht="46.5">
      <c r="A21" s="132"/>
      <c r="B21" s="114"/>
      <c r="C21" s="252"/>
      <c r="D21" s="135"/>
      <c r="E21" s="138"/>
      <c r="F21" s="140"/>
      <c r="G21" s="103"/>
      <c r="H21" s="106"/>
      <c r="I21" s="116"/>
      <c r="J21" s="8" t="s">
        <v>88</v>
      </c>
      <c r="K21" s="9" t="s">
        <v>89</v>
      </c>
      <c r="L21" s="10">
        <v>15</v>
      </c>
      <c r="M21" s="79"/>
      <c r="N21" s="121"/>
      <c r="O21" s="81"/>
      <c r="P21" s="125"/>
      <c r="Q21" s="84"/>
      <c r="R21" s="100"/>
      <c r="S21" s="103"/>
      <c r="T21" s="106"/>
      <c r="U21" s="109"/>
      <c r="V21" s="88" t="s">
        <v>90</v>
      </c>
      <c r="W21" s="114"/>
      <c r="X21" s="90" t="s">
        <v>147</v>
      </c>
      <c r="Y21" s="41"/>
      <c r="Z21" s="74"/>
      <c r="AA21" s="247"/>
      <c r="AB21" s="95"/>
      <c r="AC21" s="249"/>
      <c r="AD21" s="97"/>
      <c r="AE21" s="1"/>
      <c r="AF21" s="242"/>
      <c r="AG21" s="245"/>
      <c r="AH21" s="1"/>
      <c r="AI21" s="1"/>
      <c r="AJ21" s="1"/>
    </row>
    <row r="22" spans="1:36" ht="47" thickBot="1">
      <c r="A22" s="133"/>
      <c r="B22" s="115"/>
      <c r="C22" s="253"/>
      <c r="D22" s="136"/>
      <c r="E22" s="139"/>
      <c r="F22" s="141"/>
      <c r="G22" s="104"/>
      <c r="H22" s="107"/>
      <c r="I22" s="117"/>
      <c r="J22" s="36" t="s">
        <v>92</v>
      </c>
      <c r="K22" s="37" t="s">
        <v>93</v>
      </c>
      <c r="L22" s="38">
        <v>10</v>
      </c>
      <c r="M22" s="80"/>
      <c r="N22" s="122"/>
      <c r="O22" s="82"/>
      <c r="P22" s="126"/>
      <c r="Q22" s="85"/>
      <c r="R22" s="101"/>
      <c r="S22" s="104"/>
      <c r="T22" s="107"/>
      <c r="U22" s="110"/>
      <c r="V22" s="89"/>
      <c r="W22" s="115"/>
      <c r="X22" s="91"/>
      <c r="Y22" s="41"/>
      <c r="Z22" s="75"/>
      <c r="AA22" s="248"/>
      <c r="AB22" s="96"/>
      <c r="AC22" s="250"/>
      <c r="AD22" s="98"/>
      <c r="AE22" s="1"/>
      <c r="AF22" s="243"/>
      <c r="AG22" s="245"/>
      <c r="AH22" s="1"/>
      <c r="AI22" s="1"/>
      <c r="AJ22" s="1"/>
    </row>
    <row r="29" spans="1:36">
      <c r="D29">
        <v>1</v>
      </c>
    </row>
  </sheetData>
  <dataConsolidate/>
  <mergeCells count="72">
    <mergeCell ref="A1:A4"/>
    <mergeCell ref="B1:AC2"/>
    <mergeCell ref="AD1:AF1"/>
    <mergeCell ref="AD2:AF2"/>
    <mergeCell ref="B3:AC4"/>
    <mergeCell ref="AD3:AF3"/>
    <mergeCell ref="AD4:AF4"/>
    <mergeCell ref="B6:H6"/>
    <mergeCell ref="M6:N6"/>
    <mergeCell ref="B8:I8"/>
    <mergeCell ref="B9:I9"/>
    <mergeCell ref="A12:D12"/>
    <mergeCell ref="E12:X12"/>
    <mergeCell ref="Z12:AD14"/>
    <mergeCell ref="AF12:AG14"/>
    <mergeCell ref="A13:A15"/>
    <mergeCell ref="B13:B15"/>
    <mergeCell ref="C13:C15"/>
    <mergeCell ref="D13:D15"/>
    <mergeCell ref="E13:H13"/>
    <mergeCell ref="I13:Q13"/>
    <mergeCell ref="T13:X13"/>
    <mergeCell ref="E14:H14"/>
    <mergeCell ref="U14:U15"/>
    <mergeCell ref="I14:I15"/>
    <mergeCell ref="J14:J15"/>
    <mergeCell ref="K14:K15"/>
    <mergeCell ref="L14:L15"/>
    <mergeCell ref="M14:M15"/>
    <mergeCell ref="N14:N15"/>
    <mergeCell ref="Q16:Q17"/>
    <mergeCell ref="V14:V15"/>
    <mergeCell ref="W14:X14"/>
    <mergeCell ref="A16:A22"/>
    <mergeCell ref="B16:B22"/>
    <mergeCell ref="C16:C22"/>
    <mergeCell ref="D16:D22"/>
    <mergeCell ref="E16:E22"/>
    <mergeCell ref="F16:F22"/>
    <mergeCell ref="G16:G22"/>
    <mergeCell ref="H16:H22"/>
    <mergeCell ref="O14:O15"/>
    <mergeCell ref="P14:P15"/>
    <mergeCell ref="Q14:Q15"/>
    <mergeCell ref="R14:R15"/>
    <mergeCell ref="T14:T15"/>
    <mergeCell ref="I16:I22"/>
    <mergeCell ref="M16:M18"/>
    <mergeCell ref="N16:N22"/>
    <mergeCell ref="O16:O18"/>
    <mergeCell ref="P16:P22"/>
    <mergeCell ref="S16:S22"/>
    <mergeCell ref="T16:T22"/>
    <mergeCell ref="U16:U22"/>
    <mergeCell ref="V16:V18"/>
    <mergeCell ref="W16:W22"/>
    <mergeCell ref="AF16:AF22"/>
    <mergeCell ref="AG16:AG22"/>
    <mergeCell ref="M19:M22"/>
    <mergeCell ref="O19:O22"/>
    <mergeCell ref="Q19:Q22"/>
    <mergeCell ref="V19:V20"/>
    <mergeCell ref="X19:X20"/>
    <mergeCell ref="V21:V22"/>
    <mergeCell ref="X21:X22"/>
    <mergeCell ref="X16:X18"/>
    <mergeCell ref="Z16:Z22"/>
    <mergeCell ref="AA16:AA22"/>
    <mergeCell ref="AB16:AB22"/>
    <mergeCell ref="AC16:AC22"/>
    <mergeCell ref="AD16:AD22"/>
    <mergeCell ref="R16:R22"/>
  </mergeCells>
  <conditionalFormatting sqref="H16:H22">
    <cfRule type="containsText" dxfId="11" priority="4" operator="containsText" text="EXTREMO">
      <formula>NOT(ISERROR(SEARCH("EXTREMO",H16)))</formula>
    </cfRule>
    <cfRule type="containsText" dxfId="10" priority="5" operator="containsText" text="ALTO">
      <formula>NOT(ISERROR(SEARCH("ALTO",H16)))</formula>
    </cfRule>
    <cfRule type="containsText" dxfId="9" priority="6" operator="containsText" text="MODERADO">
      <formula>NOT(ISERROR(SEARCH("MODERADO",H16)))</formula>
    </cfRule>
  </conditionalFormatting>
  <conditionalFormatting sqref="T16:T22">
    <cfRule type="containsText" dxfId="8" priority="1" operator="containsText" text="EXTREMO">
      <formula>NOT(ISERROR(SEARCH("EXTREMO",T16)))</formula>
    </cfRule>
    <cfRule type="containsText" dxfId="7" priority="2" operator="containsText" text="ALTO">
      <formula>NOT(ISERROR(SEARCH("ALTO",T16)))</formula>
    </cfRule>
    <cfRule type="containsText" dxfId="6" priority="3" operator="containsText" text="MODERADO">
      <formula>NOT(ISERROR(SEARCH("MODERADO",T16)))</formula>
    </cfRule>
  </conditionalFormatting>
  <dataValidations count="1">
    <dataValidation type="list" allowBlank="1" showInputMessage="1" showErrorMessage="1" sqref="Q16:Q17" xr:uid="{00000000-0002-0000-0300-000000000000}">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'D:\TRABAJOS\IDIPRON\Seguimiento 1 corrupcion\[Mapa de Riesgos de Corrupción  2024 - Gestión del Conocimiento.xlsx]Datos'!#REF!</xm:f>
          </x14:formula1>
          <xm:sqref>N16:N22 U16:U22 F16:F22 E16 K16:K22 V21:V22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26"/>
  <sheetViews>
    <sheetView showGridLines="0" topLeftCell="F7" zoomScale="50" zoomScaleNormal="50" zoomScaleSheetLayoutView="70" workbookViewId="0">
      <selection activeCell="J9" sqref="J9"/>
    </sheetView>
  </sheetViews>
  <sheetFormatPr baseColWidth="10" defaultColWidth="11.453125" defaultRowHeight="14.5"/>
  <cols>
    <col min="1" max="1" width="36.81640625" customWidth="1"/>
    <col min="2" max="4" width="32.453125" customWidth="1"/>
    <col min="5" max="7" width="20.81640625" customWidth="1"/>
    <col min="8" max="8" width="25.453125" customWidth="1"/>
    <col min="9" max="9" width="59.1796875" customWidth="1"/>
    <col min="10" max="10" width="53.7265625" customWidth="1"/>
    <col min="11" max="11" width="29" customWidth="1"/>
    <col min="12" max="12" width="11.453125" customWidth="1"/>
    <col min="13" max="15" width="24.453125" customWidth="1"/>
    <col min="16" max="16" width="19.7265625" customWidth="1"/>
    <col min="17" max="20" width="25.1796875" customWidth="1"/>
    <col min="21" max="21" width="16.453125" customWidth="1"/>
    <col min="22" max="22" width="33.453125" customWidth="1"/>
    <col min="23" max="23" width="38.453125" customWidth="1"/>
    <col min="24" max="24" width="25.453125" customWidth="1"/>
    <col min="25" max="25" width="1.7265625" customWidth="1"/>
    <col min="26" max="26" width="18.7265625" customWidth="1"/>
    <col min="27" max="27" width="92.1796875" customWidth="1"/>
    <col min="28" max="28" width="33.453125" customWidth="1"/>
    <col min="29" max="29" width="40.26953125" customWidth="1"/>
    <col min="30" max="30" width="34.81640625" customWidth="1"/>
    <col min="31" max="31" width="2.26953125" customWidth="1"/>
    <col min="32" max="32" width="47.26953125" style="58" customWidth="1"/>
    <col min="33" max="33" width="48.26953125" style="58" customWidth="1"/>
    <col min="34" max="36" width="11.453125" customWidth="1"/>
  </cols>
  <sheetData>
    <row r="1" spans="1:36" ht="27" customHeight="1">
      <c r="A1" s="182"/>
      <c r="B1" s="183"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5"/>
      <c r="AD1" s="189" t="s">
        <v>1</v>
      </c>
      <c r="AE1" s="190"/>
      <c r="AF1" s="190"/>
      <c r="AG1" s="45" t="s">
        <v>2</v>
      </c>
      <c r="AH1" s="1"/>
      <c r="AI1" s="1"/>
      <c r="AJ1" s="1"/>
    </row>
    <row r="2" spans="1:36" ht="27" customHeight="1" thickBot="1">
      <c r="A2" s="182"/>
      <c r="B2" s="186"/>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8"/>
      <c r="AD2" s="189" t="s">
        <v>3</v>
      </c>
      <c r="AE2" s="190"/>
      <c r="AF2" s="190"/>
      <c r="AG2" s="46" t="s">
        <v>4</v>
      </c>
      <c r="AH2" s="1"/>
      <c r="AI2" s="1"/>
      <c r="AJ2" s="1"/>
    </row>
    <row r="3" spans="1:36" ht="27" customHeight="1">
      <c r="A3" s="182"/>
      <c r="B3" s="183" t="s">
        <v>5</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5"/>
      <c r="AD3" s="189" t="s">
        <v>6</v>
      </c>
      <c r="AE3" s="190"/>
      <c r="AF3" s="190"/>
      <c r="AG3" s="45" t="s">
        <v>7</v>
      </c>
      <c r="AH3" s="1"/>
      <c r="AI3" s="1"/>
      <c r="AJ3" s="1"/>
    </row>
    <row r="4" spans="1:36" ht="27" customHeight="1" thickBot="1">
      <c r="A4" s="182"/>
      <c r="B4" s="186"/>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8"/>
      <c r="AD4" s="189" t="s">
        <v>8</v>
      </c>
      <c r="AE4" s="190"/>
      <c r="AF4" s="190"/>
      <c r="AG4" s="47">
        <v>44838</v>
      </c>
      <c r="AH4" s="1"/>
      <c r="AI4" s="1"/>
      <c r="AJ4" s="1"/>
    </row>
    <row r="5" spans="1:36" ht="27" customHeight="1" thickBot="1">
      <c r="A5" s="19"/>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7"/>
      <c r="AD5" s="26"/>
      <c r="AE5" s="1"/>
      <c r="AF5" s="54"/>
      <c r="AG5" s="54"/>
      <c r="AH5" s="1"/>
      <c r="AI5" s="1"/>
      <c r="AJ5" s="1"/>
    </row>
    <row r="6" spans="1:36" ht="59.25" customHeight="1" thickBot="1">
      <c r="A6" s="48" t="s">
        <v>9</v>
      </c>
      <c r="B6" s="168" t="s">
        <v>153</v>
      </c>
      <c r="C6" s="169"/>
      <c r="D6" s="169"/>
      <c r="E6" s="169"/>
      <c r="F6" s="169"/>
      <c r="G6" s="169"/>
      <c r="H6" s="170"/>
      <c r="I6" s="16"/>
      <c r="J6" s="22"/>
      <c r="K6" s="25" t="s">
        <v>11</v>
      </c>
      <c r="L6" s="24"/>
      <c r="M6" s="171">
        <v>45321</v>
      </c>
      <c r="N6" s="172"/>
      <c r="O6" s="16"/>
      <c r="P6" s="16"/>
      <c r="Q6" s="16"/>
      <c r="R6" s="16"/>
      <c r="S6" s="16"/>
      <c r="T6" s="16"/>
      <c r="U6" s="16"/>
      <c r="V6" s="16"/>
      <c r="W6" s="16"/>
      <c r="X6" s="16"/>
      <c r="Y6" s="16"/>
      <c r="Z6" s="16"/>
      <c r="AA6" s="16"/>
      <c r="AB6" s="16"/>
      <c r="AC6" s="17"/>
      <c r="AD6" s="16"/>
      <c r="AE6" s="1"/>
      <c r="AF6" s="54"/>
      <c r="AG6" s="54"/>
      <c r="AH6" s="1"/>
      <c r="AI6" s="1"/>
      <c r="AJ6" s="1"/>
    </row>
    <row r="7" spans="1:36" ht="27" customHeight="1" thickBot="1">
      <c r="A7" s="23"/>
      <c r="B7" s="22"/>
      <c r="C7" s="22"/>
      <c r="D7" s="22"/>
      <c r="E7" s="22"/>
      <c r="F7" s="22"/>
      <c r="G7" s="22"/>
      <c r="H7" s="22"/>
      <c r="I7" s="22"/>
      <c r="J7" s="22"/>
      <c r="K7" s="22"/>
      <c r="L7" s="22"/>
      <c r="M7" s="22"/>
      <c r="N7" s="22"/>
      <c r="O7" s="16"/>
      <c r="P7" s="16"/>
      <c r="Q7" s="16"/>
      <c r="R7" s="16"/>
      <c r="S7" s="16"/>
      <c r="T7" s="16"/>
      <c r="U7" s="16"/>
      <c r="V7" s="16"/>
      <c r="W7" s="16"/>
      <c r="X7" s="16"/>
      <c r="Y7" s="16"/>
      <c r="Z7" s="16"/>
      <c r="AA7" s="16"/>
      <c r="AB7" s="16"/>
      <c r="AC7" s="17"/>
      <c r="AD7" s="16"/>
      <c r="AE7" s="1"/>
      <c r="AF7" s="54"/>
      <c r="AG7" s="54"/>
      <c r="AH7" s="1"/>
      <c r="AI7" s="1"/>
      <c r="AJ7" s="1"/>
    </row>
    <row r="8" spans="1:36" ht="59.25" customHeight="1" thickBot="1">
      <c r="A8" s="48" t="s">
        <v>12</v>
      </c>
      <c r="B8" s="273" t="s">
        <v>154</v>
      </c>
      <c r="C8" s="274"/>
      <c r="D8" s="274"/>
      <c r="E8" s="274"/>
      <c r="F8" s="274"/>
      <c r="G8" s="274"/>
      <c r="H8" s="274"/>
      <c r="I8" s="275"/>
      <c r="J8" s="16"/>
      <c r="K8" s="20" t="s">
        <v>14</v>
      </c>
      <c r="L8" s="20"/>
      <c r="M8" s="20" t="s">
        <v>15</v>
      </c>
      <c r="N8" s="20" t="s">
        <v>16</v>
      </c>
      <c r="O8" s="20" t="s">
        <v>17</v>
      </c>
      <c r="P8" s="16"/>
      <c r="Q8" s="16"/>
      <c r="R8" s="16"/>
      <c r="S8" s="16"/>
      <c r="T8" s="16"/>
      <c r="U8" s="16"/>
      <c r="V8" s="16"/>
      <c r="W8" s="16"/>
      <c r="X8" s="16"/>
      <c r="Y8" s="16"/>
      <c r="Z8" s="16"/>
      <c r="AA8" s="16"/>
      <c r="AB8" s="16"/>
      <c r="AC8" s="17"/>
      <c r="AD8" s="16"/>
      <c r="AE8" s="1"/>
      <c r="AF8" s="54"/>
      <c r="AG8" s="54"/>
      <c r="AH8" s="1"/>
      <c r="AI8" s="1"/>
      <c r="AJ8" s="1"/>
    </row>
    <row r="9" spans="1:36" ht="59.25" customHeight="1" thickBot="1">
      <c r="A9" s="48" t="s">
        <v>18</v>
      </c>
      <c r="B9" s="273" t="s">
        <v>155</v>
      </c>
      <c r="C9" s="274"/>
      <c r="D9" s="274"/>
      <c r="E9" s="274"/>
      <c r="F9" s="274"/>
      <c r="G9" s="274"/>
      <c r="H9" s="274"/>
      <c r="I9" s="275"/>
      <c r="J9" s="16"/>
      <c r="K9" s="52"/>
      <c r="L9" s="52"/>
      <c r="M9" s="52" t="s">
        <v>20</v>
      </c>
      <c r="N9" s="52"/>
      <c r="O9" s="52"/>
      <c r="P9" s="16"/>
      <c r="Q9" s="16"/>
      <c r="R9" s="16"/>
      <c r="S9" s="16"/>
      <c r="T9" s="16"/>
      <c r="U9" s="16"/>
      <c r="V9" s="16"/>
      <c r="W9" s="16"/>
      <c r="X9" s="16"/>
      <c r="Y9" s="16"/>
      <c r="Z9" s="16"/>
      <c r="AA9" s="16"/>
      <c r="AB9" s="16"/>
      <c r="AC9" s="17"/>
      <c r="AD9" s="16"/>
      <c r="AE9" s="1"/>
      <c r="AF9" s="54"/>
      <c r="AG9" s="54"/>
      <c r="AH9" s="1"/>
      <c r="AI9" s="1"/>
      <c r="AJ9" s="1"/>
    </row>
    <row r="10" spans="1:36" ht="15.7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7"/>
      <c r="AD10" s="16"/>
      <c r="AE10" s="1"/>
      <c r="AF10" s="54"/>
      <c r="AG10" s="54"/>
      <c r="AH10" s="1"/>
      <c r="AI10" s="1"/>
      <c r="AJ10" s="1"/>
    </row>
    <row r="11" spans="1:36" ht="15.75" customHeight="1" thickBot="1">
      <c r="A11" s="39"/>
      <c r="B11" s="16"/>
      <c r="C11" s="16"/>
      <c r="D11" s="16"/>
      <c r="E11" s="16"/>
      <c r="F11" s="16"/>
      <c r="G11" s="16"/>
      <c r="H11" s="16"/>
      <c r="I11" s="16"/>
      <c r="J11" s="16"/>
      <c r="K11" s="16"/>
      <c r="L11" s="16"/>
      <c r="M11" s="16"/>
      <c r="N11" s="16"/>
      <c r="O11" s="16"/>
      <c r="P11" s="16"/>
      <c r="Q11" s="16"/>
      <c r="R11" s="16"/>
      <c r="S11" s="16"/>
      <c r="T11" s="16"/>
      <c r="U11" s="16"/>
      <c r="V11" s="16"/>
      <c r="W11" s="16"/>
      <c r="X11" s="16"/>
      <c r="Y11" s="16"/>
      <c r="Z11" s="15"/>
      <c r="AA11" s="15"/>
      <c r="AB11" s="15"/>
      <c r="AC11" s="18"/>
      <c r="AD11" s="49"/>
      <c r="AE11" s="1"/>
      <c r="AF11" s="54"/>
      <c r="AG11" s="54"/>
      <c r="AH11" s="1"/>
      <c r="AI11" s="1"/>
      <c r="AJ11" s="1"/>
    </row>
    <row r="12" spans="1:36">
      <c r="A12" s="176" t="s">
        <v>21</v>
      </c>
      <c r="B12" s="177"/>
      <c r="C12" s="177"/>
      <c r="D12" s="178"/>
      <c r="E12" s="179" t="s">
        <v>22</v>
      </c>
      <c r="F12" s="180"/>
      <c r="G12" s="180"/>
      <c r="H12" s="180"/>
      <c r="I12" s="180"/>
      <c r="J12" s="180"/>
      <c r="K12" s="180"/>
      <c r="L12" s="180"/>
      <c r="M12" s="180"/>
      <c r="N12" s="180"/>
      <c r="O12" s="180"/>
      <c r="P12" s="180"/>
      <c r="Q12" s="180"/>
      <c r="R12" s="180"/>
      <c r="S12" s="180"/>
      <c r="T12" s="180"/>
      <c r="U12" s="180"/>
      <c r="V12" s="180"/>
      <c r="W12" s="180"/>
      <c r="X12" s="181"/>
      <c r="Y12" s="33"/>
      <c r="Z12" s="149" t="s">
        <v>23</v>
      </c>
      <c r="AA12" s="150"/>
      <c r="AB12" s="150"/>
      <c r="AC12" s="150"/>
      <c r="AD12" s="151"/>
      <c r="AE12" s="1"/>
      <c r="AF12" s="149" t="s">
        <v>24</v>
      </c>
      <c r="AG12" s="151"/>
      <c r="AH12" s="1"/>
      <c r="AI12" s="1"/>
      <c r="AJ12" s="1"/>
    </row>
    <row r="13" spans="1:36">
      <c r="A13" s="158" t="s">
        <v>25</v>
      </c>
      <c r="B13" s="130" t="s">
        <v>26</v>
      </c>
      <c r="C13" s="130" t="s">
        <v>27</v>
      </c>
      <c r="D13" s="131" t="s">
        <v>28</v>
      </c>
      <c r="E13" s="161" t="s">
        <v>29</v>
      </c>
      <c r="F13" s="162"/>
      <c r="G13" s="162"/>
      <c r="H13" s="162"/>
      <c r="I13" s="163" t="s">
        <v>30</v>
      </c>
      <c r="J13" s="164"/>
      <c r="K13" s="164"/>
      <c r="L13" s="164"/>
      <c r="M13" s="164"/>
      <c r="N13" s="164"/>
      <c r="O13" s="164"/>
      <c r="P13" s="164"/>
      <c r="Q13" s="164"/>
      <c r="R13" s="27"/>
      <c r="S13" s="27"/>
      <c r="T13" s="163" t="s">
        <v>31</v>
      </c>
      <c r="U13" s="164"/>
      <c r="V13" s="164"/>
      <c r="W13" s="164"/>
      <c r="X13" s="165"/>
      <c r="Y13" s="33"/>
      <c r="Z13" s="152"/>
      <c r="AA13" s="153"/>
      <c r="AB13" s="153"/>
      <c r="AC13" s="153"/>
      <c r="AD13" s="154"/>
      <c r="AE13" s="1"/>
      <c r="AF13" s="152"/>
      <c r="AG13" s="154"/>
      <c r="AH13" s="2"/>
      <c r="AI13" s="2"/>
      <c r="AJ13" s="2"/>
    </row>
    <row r="14" spans="1:36" ht="32.25" customHeight="1" thickBot="1">
      <c r="A14" s="158"/>
      <c r="B14" s="130"/>
      <c r="C14" s="130"/>
      <c r="D14" s="131"/>
      <c r="E14" s="166" t="s">
        <v>32</v>
      </c>
      <c r="F14" s="167"/>
      <c r="G14" s="167"/>
      <c r="H14" s="167"/>
      <c r="I14" s="271" t="s">
        <v>33</v>
      </c>
      <c r="J14" s="145" t="s">
        <v>34</v>
      </c>
      <c r="K14" s="145" t="s">
        <v>35</v>
      </c>
      <c r="L14" s="146" t="s">
        <v>36</v>
      </c>
      <c r="M14" s="130" t="s">
        <v>37</v>
      </c>
      <c r="N14" s="148" t="s">
        <v>38</v>
      </c>
      <c r="O14" s="128" t="s">
        <v>39</v>
      </c>
      <c r="P14" s="130" t="s">
        <v>40</v>
      </c>
      <c r="Q14" s="128" t="s">
        <v>41</v>
      </c>
      <c r="R14" s="128" t="s">
        <v>42</v>
      </c>
      <c r="S14" s="30"/>
      <c r="T14" s="142" t="s">
        <v>43</v>
      </c>
      <c r="U14" s="130" t="s">
        <v>44</v>
      </c>
      <c r="V14" s="128" t="s">
        <v>45</v>
      </c>
      <c r="W14" s="130" t="s">
        <v>46</v>
      </c>
      <c r="X14" s="131"/>
      <c r="Y14" s="40"/>
      <c r="Z14" s="155"/>
      <c r="AA14" s="156"/>
      <c r="AB14" s="156"/>
      <c r="AC14" s="156"/>
      <c r="AD14" s="157"/>
      <c r="AE14" s="2"/>
      <c r="AF14" s="155"/>
      <c r="AG14" s="157"/>
      <c r="AH14" s="2"/>
      <c r="AI14" s="1"/>
      <c r="AJ14" s="2"/>
    </row>
    <row r="15" spans="1:36" ht="74.25" customHeight="1">
      <c r="A15" s="159"/>
      <c r="B15" s="128"/>
      <c r="C15" s="128"/>
      <c r="D15" s="160"/>
      <c r="E15" s="34" t="s">
        <v>47</v>
      </c>
      <c r="F15" s="32" t="s">
        <v>48</v>
      </c>
      <c r="G15" s="3"/>
      <c r="H15" s="4" t="s">
        <v>49</v>
      </c>
      <c r="I15" s="272"/>
      <c r="J15" s="145"/>
      <c r="K15" s="145"/>
      <c r="L15" s="147"/>
      <c r="M15" s="130"/>
      <c r="N15" s="129"/>
      <c r="O15" s="129"/>
      <c r="P15" s="130"/>
      <c r="Q15" s="129"/>
      <c r="R15" s="129"/>
      <c r="S15" s="31"/>
      <c r="T15" s="143"/>
      <c r="U15" s="130"/>
      <c r="V15" s="129"/>
      <c r="W15" s="55" t="s">
        <v>50</v>
      </c>
      <c r="X15" s="35" t="s">
        <v>51</v>
      </c>
      <c r="Y15" s="40"/>
      <c r="Z15" s="35" t="s">
        <v>52</v>
      </c>
      <c r="AA15" s="35" t="s">
        <v>53</v>
      </c>
      <c r="AB15" s="35" t="s">
        <v>54</v>
      </c>
      <c r="AC15" s="35" t="s">
        <v>55</v>
      </c>
      <c r="AD15" s="35" t="s">
        <v>56</v>
      </c>
      <c r="AE15" s="2"/>
      <c r="AF15" s="56" t="s">
        <v>57</v>
      </c>
      <c r="AG15" s="56" t="s">
        <v>156</v>
      </c>
      <c r="AH15" s="2"/>
      <c r="AI15" s="1"/>
      <c r="AJ15" s="2"/>
    </row>
    <row r="16" spans="1:36" ht="193" customHeight="1">
      <c r="A16" s="203">
        <v>1</v>
      </c>
      <c r="B16" s="195" t="s">
        <v>157</v>
      </c>
      <c r="C16" s="205" t="s">
        <v>158</v>
      </c>
      <c r="D16" s="205" t="s">
        <v>159</v>
      </c>
      <c r="E16" s="137" t="s">
        <v>62</v>
      </c>
      <c r="F16" s="140" t="s">
        <v>63</v>
      </c>
      <c r="G16" s="102" t="s">
        <v>97</v>
      </c>
      <c r="H16" s="105" t="s">
        <v>63</v>
      </c>
      <c r="I16" s="116" t="s">
        <v>160</v>
      </c>
      <c r="J16" s="5" t="s">
        <v>65</v>
      </c>
      <c r="K16" s="6" t="s">
        <v>66</v>
      </c>
      <c r="L16" s="7">
        <v>15</v>
      </c>
      <c r="M16" s="118">
        <v>100</v>
      </c>
      <c r="N16" s="120" t="s">
        <v>141</v>
      </c>
      <c r="O16" s="123">
        <v>100</v>
      </c>
      <c r="P16" s="124" t="s">
        <v>90</v>
      </c>
      <c r="Q16" s="127" t="s">
        <v>68</v>
      </c>
      <c r="R16" s="99" t="s">
        <v>62</v>
      </c>
      <c r="S16" s="102" t="s">
        <v>97</v>
      </c>
      <c r="T16" s="105" t="s">
        <v>63</v>
      </c>
      <c r="U16" s="108" t="s">
        <v>69</v>
      </c>
      <c r="V16" s="111" t="s">
        <v>161</v>
      </c>
      <c r="W16" s="113" t="s">
        <v>162</v>
      </c>
      <c r="X16" s="257" t="s">
        <v>163</v>
      </c>
      <c r="Y16" s="41"/>
      <c r="Z16" s="259">
        <v>45412</v>
      </c>
      <c r="AA16" s="262" t="s">
        <v>164</v>
      </c>
      <c r="AB16" s="265" t="s">
        <v>165</v>
      </c>
      <c r="AC16" s="268"/>
      <c r="AD16" s="113"/>
      <c r="AE16" s="1"/>
      <c r="AF16" s="254" t="s">
        <v>166</v>
      </c>
      <c r="AG16" s="254" t="s">
        <v>167</v>
      </c>
      <c r="AH16" s="57"/>
      <c r="AI16" s="1"/>
      <c r="AJ16" s="1"/>
    </row>
    <row r="17" spans="1:36" ht="100.5" customHeight="1">
      <c r="A17" s="203"/>
      <c r="B17" s="216"/>
      <c r="C17" s="206"/>
      <c r="D17" s="206"/>
      <c r="E17" s="138"/>
      <c r="F17" s="140"/>
      <c r="G17" s="103"/>
      <c r="H17" s="106"/>
      <c r="I17" s="116"/>
      <c r="J17" s="8" t="s">
        <v>77</v>
      </c>
      <c r="K17" s="9" t="s">
        <v>78</v>
      </c>
      <c r="L17" s="10">
        <v>15</v>
      </c>
      <c r="M17" s="119"/>
      <c r="N17" s="121"/>
      <c r="O17" s="123"/>
      <c r="P17" s="125"/>
      <c r="Q17" s="127"/>
      <c r="R17" s="100"/>
      <c r="S17" s="103"/>
      <c r="T17" s="106"/>
      <c r="U17" s="109"/>
      <c r="V17" s="112"/>
      <c r="W17" s="114"/>
      <c r="X17" s="258"/>
      <c r="Y17" s="41"/>
      <c r="Z17" s="260"/>
      <c r="AA17" s="263"/>
      <c r="AB17" s="266"/>
      <c r="AC17" s="269"/>
      <c r="AD17" s="114"/>
      <c r="AE17" s="1"/>
      <c r="AF17" s="255"/>
      <c r="AG17" s="255"/>
      <c r="AH17" s="1"/>
      <c r="AI17" s="1"/>
      <c r="AJ17" s="1"/>
    </row>
    <row r="18" spans="1:36" ht="100.5" customHeight="1">
      <c r="A18" s="203"/>
      <c r="B18" s="216"/>
      <c r="C18" s="206"/>
      <c r="D18" s="206"/>
      <c r="E18" s="138"/>
      <c r="F18" s="140"/>
      <c r="G18" s="103"/>
      <c r="H18" s="106"/>
      <c r="I18" s="116"/>
      <c r="J18" s="11" t="s">
        <v>79</v>
      </c>
      <c r="K18" s="9" t="s">
        <v>80</v>
      </c>
      <c r="L18" s="10">
        <v>15</v>
      </c>
      <c r="M18" s="119"/>
      <c r="N18" s="121"/>
      <c r="O18" s="123"/>
      <c r="P18" s="125"/>
      <c r="Q18" s="12" t="s">
        <v>81</v>
      </c>
      <c r="R18" s="100"/>
      <c r="S18" s="103"/>
      <c r="T18" s="106"/>
      <c r="U18" s="109"/>
      <c r="V18" s="112"/>
      <c r="W18" s="114"/>
      <c r="X18" s="258"/>
      <c r="Y18" s="41"/>
      <c r="Z18" s="260"/>
      <c r="AA18" s="263"/>
      <c r="AB18" s="266"/>
      <c r="AC18" s="269"/>
      <c r="AD18" s="114"/>
      <c r="AE18" s="1"/>
      <c r="AF18" s="255"/>
      <c r="AG18" s="255"/>
      <c r="AH18" s="1"/>
      <c r="AI18" s="1"/>
      <c r="AJ18" s="1"/>
    </row>
    <row r="19" spans="1:36" ht="100.5" customHeight="1">
      <c r="A19" s="203"/>
      <c r="B19" s="216"/>
      <c r="C19" s="206"/>
      <c r="D19" s="206"/>
      <c r="E19" s="138"/>
      <c r="F19" s="140"/>
      <c r="G19" s="103"/>
      <c r="H19" s="106"/>
      <c r="I19" s="116"/>
      <c r="J19" s="8" t="s">
        <v>82</v>
      </c>
      <c r="K19" s="9" t="s">
        <v>83</v>
      </c>
      <c r="L19" s="10">
        <v>15</v>
      </c>
      <c r="M19" s="78" t="s">
        <v>146</v>
      </c>
      <c r="N19" s="121"/>
      <c r="O19" s="81" t="s">
        <v>146</v>
      </c>
      <c r="P19" s="125"/>
      <c r="Q19" s="83">
        <v>2</v>
      </c>
      <c r="R19" s="100"/>
      <c r="S19" s="103"/>
      <c r="T19" s="106"/>
      <c r="U19" s="109"/>
      <c r="V19" s="86" t="s">
        <v>84</v>
      </c>
      <c r="W19" s="114"/>
      <c r="X19" s="86" t="s">
        <v>85</v>
      </c>
      <c r="Y19" s="42"/>
      <c r="Z19" s="260"/>
      <c r="AA19" s="263"/>
      <c r="AB19" s="266"/>
      <c r="AC19" s="269"/>
      <c r="AD19" s="114"/>
      <c r="AE19" s="1"/>
      <c r="AF19" s="255"/>
      <c r="AG19" s="255"/>
      <c r="AH19" s="1"/>
      <c r="AI19" s="1"/>
      <c r="AJ19" s="1"/>
    </row>
    <row r="20" spans="1:36" ht="100.5" customHeight="1">
      <c r="A20" s="203"/>
      <c r="B20" s="216"/>
      <c r="C20" s="206"/>
      <c r="D20" s="206"/>
      <c r="E20" s="138"/>
      <c r="F20" s="140"/>
      <c r="G20" s="103"/>
      <c r="H20" s="106"/>
      <c r="I20" s="116"/>
      <c r="J20" s="8" t="s">
        <v>86</v>
      </c>
      <c r="K20" s="9" t="s">
        <v>87</v>
      </c>
      <c r="L20" s="10">
        <v>15</v>
      </c>
      <c r="M20" s="79"/>
      <c r="N20" s="121"/>
      <c r="O20" s="81"/>
      <c r="P20" s="125"/>
      <c r="Q20" s="84"/>
      <c r="R20" s="100"/>
      <c r="S20" s="103"/>
      <c r="T20" s="106"/>
      <c r="U20" s="109"/>
      <c r="V20" s="87"/>
      <c r="W20" s="114"/>
      <c r="X20" s="87"/>
      <c r="Y20" s="42"/>
      <c r="Z20" s="260"/>
      <c r="AA20" s="263"/>
      <c r="AB20" s="266"/>
      <c r="AC20" s="269"/>
      <c r="AD20" s="114"/>
      <c r="AE20" s="1"/>
      <c r="AF20" s="255"/>
      <c r="AG20" s="255"/>
      <c r="AH20" s="1"/>
      <c r="AI20" s="1"/>
      <c r="AJ20" s="1"/>
    </row>
    <row r="21" spans="1:36" ht="156.75" customHeight="1">
      <c r="A21" s="203"/>
      <c r="B21" s="216"/>
      <c r="C21" s="206"/>
      <c r="D21" s="206"/>
      <c r="E21" s="138"/>
      <c r="F21" s="140"/>
      <c r="G21" s="103"/>
      <c r="H21" s="106"/>
      <c r="I21" s="116"/>
      <c r="J21" s="8" t="s">
        <v>88</v>
      </c>
      <c r="K21" s="9" t="s">
        <v>89</v>
      </c>
      <c r="L21" s="10">
        <v>15</v>
      </c>
      <c r="M21" s="79"/>
      <c r="N21" s="121"/>
      <c r="O21" s="81"/>
      <c r="P21" s="125"/>
      <c r="Q21" s="84"/>
      <c r="R21" s="100"/>
      <c r="S21" s="103"/>
      <c r="T21" s="106"/>
      <c r="U21" s="109"/>
      <c r="V21" s="88" t="s">
        <v>90</v>
      </c>
      <c r="W21" s="114"/>
      <c r="X21" s="90" t="s">
        <v>168</v>
      </c>
      <c r="Y21" s="41"/>
      <c r="Z21" s="260"/>
      <c r="AA21" s="263"/>
      <c r="AB21" s="266"/>
      <c r="AC21" s="269"/>
      <c r="AD21" s="114"/>
      <c r="AE21" s="1"/>
      <c r="AF21" s="255"/>
      <c r="AG21" s="255"/>
      <c r="AH21" s="1"/>
      <c r="AI21" s="1"/>
      <c r="AJ21" s="1"/>
    </row>
    <row r="22" spans="1:36" ht="238" customHeight="1" thickBot="1">
      <c r="A22" s="204"/>
      <c r="B22" s="196"/>
      <c r="C22" s="207"/>
      <c r="D22" s="207"/>
      <c r="E22" s="139"/>
      <c r="F22" s="141"/>
      <c r="G22" s="104"/>
      <c r="H22" s="107"/>
      <c r="I22" s="117"/>
      <c r="J22" s="36" t="s">
        <v>92</v>
      </c>
      <c r="K22" s="37" t="s">
        <v>93</v>
      </c>
      <c r="L22" s="38">
        <v>10</v>
      </c>
      <c r="M22" s="80"/>
      <c r="N22" s="122"/>
      <c r="O22" s="82"/>
      <c r="P22" s="126"/>
      <c r="Q22" s="85"/>
      <c r="R22" s="101"/>
      <c r="S22" s="104"/>
      <c r="T22" s="107"/>
      <c r="U22" s="110"/>
      <c r="V22" s="89"/>
      <c r="W22" s="115"/>
      <c r="X22" s="91"/>
      <c r="Y22" s="41"/>
      <c r="Z22" s="261"/>
      <c r="AA22" s="264"/>
      <c r="AB22" s="267"/>
      <c r="AC22" s="270"/>
      <c r="AD22" s="115"/>
      <c r="AE22" s="1"/>
      <c r="AF22" s="256"/>
      <c r="AG22" s="256"/>
      <c r="AH22" s="1"/>
      <c r="AI22" s="1"/>
      <c r="AJ22" s="1"/>
    </row>
    <row r="23" spans="1:36" ht="18.5">
      <c r="AG23" s="59"/>
    </row>
    <row r="26" spans="1:36">
      <c r="AG26" s="60"/>
    </row>
  </sheetData>
  <dataConsolidate/>
  <mergeCells count="72">
    <mergeCell ref="A1:A4"/>
    <mergeCell ref="B1:AC2"/>
    <mergeCell ref="AD1:AF1"/>
    <mergeCell ref="AD2:AF2"/>
    <mergeCell ref="B3:AC4"/>
    <mergeCell ref="AD3:AF3"/>
    <mergeCell ref="AD4:AF4"/>
    <mergeCell ref="B6:H6"/>
    <mergeCell ref="M6:N6"/>
    <mergeCell ref="B8:I8"/>
    <mergeCell ref="B9:I9"/>
    <mergeCell ref="A12:D12"/>
    <mergeCell ref="E12:X12"/>
    <mergeCell ref="Z12:AD14"/>
    <mergeCell ref="AF12:AG14"/>
    <mergeCell ref="A13:A15"/>
    <mergeCell ref="B13:B15"/>
    <mergeCell ref="C13:C15"/>
    <mergeCell ref="D13:D15"/>
    <mergeCell ref="E13:H13"/>
    <mergeCell ref="I13:Q13"/>
    <mergeCell ref="T13:X13"/>
    <mergeCell ref="E14:H14"/>
    <mergeCell ref="U14:U15"/>
    <mergeCell ref="I14:I15"/>
    <mergeCell ref="J14:J15"/>
    <mergeCell ref="K14:K15"/>
    <mergeCell ref="L14:L15"/>
    <mergeCell ref="M14:M15"/>
    <mergeCell ref="N14:N15"/>
    <mergeCell ref="Q16:Q17"/>
    <mergeCell ref="V14:V15"/>
    <mergeCell ref="W14:X14"/>
    <mergeCell ref="A16:A22"/>
    <mergeCell ref="B16:B22"/>
    <mergeCell ref="C16:C22"/>
    <mergeCell ref="D16:D22"/>
    <mergeCell ref="E16:E22"/>
    <mergeCell ref="F16:F22"/>
    <mergeCell ref="G16:G22"/>
    <mergeCell ref="H16:H22"/>
    <mergeCell ref="O14:O15"/>
    <mergeCell ref="P14:P15"/>
    <mergeCell ref="Q14:Q15"/>
    <mergeCell ref="R14:R15"/>
    <mergeCell ref="T14:T15"/>
    <mergeCell ref="I16:I22"/>
    <mergeCell ref="M16:M18"/>
    <mergeCell ref="N16:N22"/>
    <mergeCell ref="O16:O18"/>
    <mergeCell ref="P16:P22"/>
    <mergeCell ref="S16:S22"/>
    <mergeCell ref="T16:T22"/>
    <mergeCell ref="U16:U22"/>
    <mergeCell ref="V16:V18"/>
    <mergeCell ref="W16:W22"/>
    <mergeCell ref="AF16:AF22"/>
    <mergeCell ref="AG16:AG22"/>
    <mergeCell ref="M19:M22"/>
    <mergeCell ref="O19:O22"/>
    <mergeCell ref="Q19:Q22"/>
    <mergeCell ref="V19:V20"/>
    <mergeCell ref="X19:X20"/>
    <mergeCell ref="V21:V22"/>
    <mergeCell ref="X21:X22"/>
    <mergeCell ref="X16:X18"/>
    <mergeCell ref="Z16:Z22"/>
    <mergeCell ref="AA16:AA22"/>
    <mergeCell ref="AB16:AB22"/>
    <mergeCell ref="AC16:AC22"/>
    <mergeCell ref="AD16:AD22"/>
    <mergeCell ref="R16:R22"/>
  </mergeCells>
  <conditionalFormatting sqref="H16:H22">
    <cfRule type="containsText" dxfId="5" priority="4" operator="containsText" text="EXTREMO">
      <formula>NOT(ISERROR(SEARCH("EXTREMO",H16)))</formula>
    </cfRule>
    <cfRule type="containsText" dxfId="4" priority="5" operator="containsText" text="ALTO">
      <formula>NOT(ISERROR(SEARCH("ALTO",H16)))</formula>
    </cfRule>
    <cfRule type="containsText" dxfId="3" priority="6"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1">
    <dataValidation type="list" allowBlank="1" showInputMessage="1" showErrorMessage="1" sqref="Q16:Q17" xr:uid="{00000000-0002-0000-0400-000000000000}">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'D:\TRABAJOS\IDIPRON\Seguimiento 1 corrupcion\[Mapa de Riesgos de Corrupcion 2024 -Gestion de Tics.xlsx]Datos'!#REF!</xm:f>
          </x14:formula1>
          <xm:sqref>N16:N22 U16:U22 F16:F22 E16 K16:K22 V21:V22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L18"/>
  <sheetViews>
    <sheetView workbookViewId="0">
      <selection activeCell="A20" sqref="A20"/>
    </sheetView>
  </sheetViews>
  <sheetFormatPr baseColWidth="10" defaultColWidth="11.453125" defaultRowHeight="14.5"/>
  <cols>
    <col min="1" max="1" width="30.7265625" customWidth="1"/>
    <col min="2" max="2" width="23" customWidth="1"/>
    <col min="4" max="4" width="31" bestFit="1" customWidth="1"/>
    <col min="9" max="9" width="68.54296875" customWidth="1"/>
    <col min="10" max="12" width="17.1796875" customWidth="1"/>
  </cols>
  <sheetData>
    <row r="2" spans="1:12" ht="15.5">
      <c r="A2" t="s">
        <v>47</v>
      </c>
      <c r="B2" t="s">
        <v>48</v>
      </c>
      <c r="D2" t="s">
        <v>94</v>
      </c>
      <c r="I2" s="5" t="s">
        <v>65</v>
      </c>
      <c r="J2" t="s">
        <v>95</v>
      </c>
      <c r="K2" t="s">
        <v>96</v>
      </c>
    </row>
    <row r="3" spans="1:12" ht="31">
      <c r="A3" t="s">
        <v>62</v>
      </c>
      <c r="B3" t="s">
        <v>63</v>
      </c>
      <c r="D3" t="s">
        <v>97</v>
      </c>
      <c r="E3" t="s">
        <v>63</v>
      </c>
      <c r="I3" s="8" t="s">
        <v>77</v>
      </c>
      <c r="J3" t="s">
        <v>98</v>
      </c>
      <c r="K3" t="s">
        <v>99</v>
      </c>
    </row>
    <row r="4" spans="1:12" ht="31">
      <c r="A4" t="s">
        <v>100</v>
      </c>
      <c r="B4" t="s">
        <v>101</v>
      </c>
      <c r="D4" t="s">
        <v>102</v>
      </c>
      <c r="E4" t="s">
        <v>103</v>
      </c>
      <c r="I4" s="11" t="s">
        <v>79</v>
      </c>
      <c r="J4" t="s">
        <v>80</v>
      </c>
      <c r="K4" t="s">
        <v>104</v>
      </c>
    </row>
    <row r="5" spans="1:12" ht="62">
      <c r="A5" t="s">
        <v>105</v>
      </c>
      <c r="B5" t="s">
        <v>106</v>
      </c>
      <c r="D5" t="s">
        <v>107</v>
      </c>
      <c r="E5" t="s">
        <v>108</v>
      </c>
      <c r="I5" s="8" t="s">
        <v>82</v>
      </c>
      <c r="J5" t="s">
        <v>109</v>
      </c>
      <c r="K5" t="s">
        <v>110</v>
      </c>
      <c r="L5" t="s">
        <v>111</v>
      </c>
    </row>
    <row r="6" spans="1:12" ht="31">
      <c r="A6" t="s">
        <v>112</v>
      </c>
      <c r="D6" t="s">
        <v>113</v>
      </c>
      <c r="E6" t="s">
        <v>63</v>
      </c>
      <c r="I6" s="8" t="s">
        <v>86</v>
      </c>
      <c r="J6" t="s">
        <v>114</v>
      </c>
      <c r="K6" t="s">
        <v>115</v>
      </c>
    </row>
    <row r="7" spans="1:12" ht="46.5">
      <c r="A7" t="s">
        <v>116</v>
      </c>
      <c r="D7" t="s">
        <v>117</v>
      </c>
      <c r="E7" t="s">
        <v>103</v>
      </c>
      <c r="I7" s="8" t="s">
        <v>88</v>
      </c>
      <c r="J7" s="14" t="s">
        <v>118</v>
      </c>
      <c r="K7" s="14" t="s">
        <v>119</v>
      </c>
    </row>
    <row r="8" spans="1:12" ht="31">
      <c r="D8" t="s">
        <v>120</v>
      </c>
      <c r="E8" t="s">
        <v>108</v>
      </c>
      <c r="I8" s="13" t="s">
        <v>92</v>
      </c>
      <c r="J8" t="s">
        <v>121</v>
      </c>
      <c r="K8" t="s">
        <v>122</v>
      </c>
      <c r="L8" t="s">
        <v>123</v>
      </c>
    </row>
    <row r="9" spans="1:12">
      <c r="A9" t="s">
        <v>124</v>
      </c>
      <c r="D9" t="s">
        <v>125</v>
      </c>
      <c r="E9" t="s">
        <v>63</v>
      </c>
    </row>
    <row r="10" spans="1:12">
      <c r="D10" t="s">
        <v>126</v>
      </c>
      <c r="E10" t="s">
        <v>103</v>
      </c>
    </row>
    <row r="11" spans="1:12">
      <c r="A11" t="s">
        <v>69</v>
      </c>
      <c r="D11" t="s">
        <v>127</v>
      </c>
      <c r="E11" t="s">
        <v>108</v>
      </c>
    </row>
    <row r="12" spans="1:12">
      <c r="A12" t="s">
        <v>128</v>
      </c>
      <c r="D12" t="s">
        <v>129</v>
      </c>
      <c r="E12" t="s">
        <v>103</v>
      </c>
    </row>
    <row r="13" spans="1:12">
      <c r="D13" t="s">
        <v>130</v>
      </c>
      <c r="E13" t="s">
        <v>103</v>
      </c>
    </row>
    <row r="14" spans="1:12">
      <c r="D14" t="s">
        <v>131</v>
      </c>
      <c r="E14" t="s">
        <v>108</v>
      </c>
    </row>
    <row r="15" spans="1:12">
      <c r="D15" t="s">
        <v>132</v>
      </c>
      <c r="E15" t="s">
        <v>103</v>
      </c>
    </row>
    <row r="16" spans="1:12">
      <c r="A16" t="s">
        <v>84</v>
      </c>
      <c r="D16" t="s">
        <v>133</v>
      </c>
      <c r="E16" t="s">
        <v>103</v>
      </c>
    </row>
    <row r="17" spans="1:5">
      <c r="A17" t="s">
        <v>134</v>
      </c>
      <c r="D17" t="s">
        <v>135</v>
      </c>
      <c r="E17" t="s">
        <v>108</v>
      </c>
    </row>
    <row r="18" spans="1:5">
      <c r="A18" t="s">
        <v>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1EA66CDFBEB943AC5D941CA9D16E43" ma:contentTypeVersion="13" ma:contentTypeDescription="Crear nuevo documento." ma:contentTypeScope="" ma:versionID="e3fe4821b67ced10820d671f130ccb34">
  <xsd:schema xmlns:xsd="http://www.w3.org/2001/XMLSchema" xmlns:xs="http://www.w3.org/2001/XMLSchema" xmlns:p="http://schemas.microsoft.com/office/2006/metadata/properties" xmlns:ns2="4bc649f1-e7f9-468c-8412-068dfd45bb2d" xmlns:ns3="88415ba3-4c0e-4d95-9566-b4e76717e711" targetNamespace="http://schemas.microsoft.com/office/2006/metadata/properties" ma:root="true" ma:fieldsID="8464327908c72dcc48fab782ace12e88" ns2:_="" ns3:_="">
    <xsd:import namespace="4bc649f1-e7f9-468c-8412-068dfd45bb2d"/>
    <xsd:import namespace="88415ba3-4c0e-4d95-9566-b4e76717e7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649f1-e7f9-468c-8412-068dfd45b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415ba3-4c0e-4d95-9566-b4e76717e71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e87e9c04-9322-4f02-85cd-322a08f0d447}" ma:internalName="TaxCatchAll" ma:showField="CatchAllData" ma:web="88415ba3-4c0e-4d95-9566-b4e76717e7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c649f1-e7f9-468c-8412-068dfd45bb2d">
      <Terms xmlns="http://schemas.microsoft.com/office/infopath/2007/PartnerControls"/>
    </lcf76f155ced4ddcb4097134ff3c332f>
    <TaxCatchAll xmlns="88415ba3-4c0e-4d95-9566-b4e76717e711" xsi:nil="true"/>
  </documentManagement>
</p:properties>
</file>

<file path=customXml/itemProps1.xml><?xml version="1.0" encoding="utf-8"?>
<ds:datastoreItem xmlns:ds="http://schemas.openxmlformats.org/officeDocument/2006/customXml" ds:itemID="{CB9EC3B2-38D0-4010-ABD2-C40C9DFB6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649f1-e7f9-468c-8412-068dfd45bb2d"/>
    <ds:schemaRef ds:uri="88415ba3-4c0e-4d95-9566-b4e76717e7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7BDB-E349-4CC5-9802-B6CC91861603}">
  <ds:schemaRefs>
    <ds:schemaRef ds:uri="http://schemas.microsoft.com/sharepoint/v3/contenttype/forms"/>
  </ds:schemaRefs>
</ds:datastoreItem>
</file>

<file path=customXml/itemProps3.xml><?xml version="1.0" encoding="utf-8"?>
<ds:datastoreItem xmlns:ds="http://schemas.openxmlformats.org/officeDocument/2006/customXml" ds:itemID="{A11E37FF-5E00-41D3-8A28-BA2C953E7AB6}">
  <ds:schemaRefs>
    <ds:schemaRef ds:uri="http://schemas.openxmlformats.org/package/2006/metadata/core-properties"/>
    <ds:schemaRef ds:uri="4bc649f1-e7f9-468c-8412-068dfd45bb2d"/>
    <ds:schemaRef ds:uri="http://www.w3.org/XML/1998/namespace"/>
    <ds:schemaRef ds:uri="http://schemas.microsoft.com/office/infopath/2007/PartnerControls"/>
    <ds:schemaRef ds:uri="http://schemas.microsoft.com/office/2006/documentManagement/types"/>
    <ds:schemaRef ds:uri="http://purl.org/dc/elements/1.1/"/>
    <ds:schemaRef ds:uri="88415ba3-4c0e-4d95-9566-b4e76717e711"/>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1 Direccionamiento Estratégico</vt:lpstr>
      <vt:lpstr>2 Servicio a la ciudadanía</vt:lpstr>
      <vt:lpstr>3 Comunicación E</vt:lpstr>
      <vt:lpstr>4 Gestión del Conocimiento</vt:lpstr>
      <vt:lpstr>5 Gestión TICS</vt:lpstr>
      <vt:lpstr>Datos</vt:lpstr>
      <vt:lpstr>'1 Direccionamiento Estratégico'!Área_de_impresión</vt:lpstr>
      <vt:lpstr>'2 Servicio a la ciudadanía'!Área_de_impresión</vt:lpstr>
      <vt:lpstr>'3 Comunicación E'!Área_de_impresión</vt:lpstr>
      <vt:lpstr>'4 Gestión del Conocimiento'!Área_de_impresión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Marcela Delgado Guarnizo</cp:lastModifiedBy>
  <cp:revision/>
  <dcterms:created xsi:type="dcterms:W3CDTF">2020-01-16T20:08:19Z</dcterms:created>
  <dcterms:modified xsi:type="dcterms:W3CDTF">2024-05-16T04:46:50Z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0x010100BE1EA66CDFBEB943AC5D941CA9D16E43</vt:lpwstr>
  </property>
  <property fmtid="{D5CDD505-2E9C-101B-9397-08002B2CF9AE}" pid="3" name="MediaServiceImageTags">
    <vt:lpwstr/>
  </property>
</Properties>
</file>